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ميزانية تسويق عبر قنوات توزيع" sheetId="1" r:id="rId4"/>
  </sheets>
  <definedNames/>
  <calcPr/>
  <extLst>
    <ext uri="GoogleSheetsCustomDataVersion1">
      <go:sheetsCustomData xmlns:go="http://customooxmlschemas.google.com/" r:id="rId5" roundtripDataSignature="AMtx7mh9ZAJCQluSHjB0LUAwoi0VurHRlw=="/>
    </ext>
  </extLst>
</workbook>
</file>

<file path=xl/sharedStrings.xml><?xml version="1.0" encoding="utf-8"?>
<sst xmlns="http://schemas.openxmlformats.org/spreadsheetml/2006/main" count="70" uniqueCount="58">
  <si>
    <t>ميزانية التسويق عبر قنوات التوزيع</t>
  </si>
  <si>
    <t>المعدل</t>
  </si>
  <si>
    <t>شهر 1</t>
  </si>
  <si>
    <t>شهر 2</t>
  </si>
  <si>
    <t>شهر 3</t>
  </si>
  <si>
    <t>شهر 4</t>
  </si>
  <si>
    <t>شهر 5</t>
  </si>
  <si>
    <t>شهر 6</t>
  </si>
  <si>
    <t>شهر 7</t>
  </si>
  <si>
    <t>شهر 8</t>
  </si>
  <si>
    <t>شهر 9</t>
  </si>
  <si>
    <t>شهر 10</t>
  </si>
  <si>
    <t>شهر 11</t>
  </si>
  <si>
    <t>شهر 12</t>
  </si>
  <si>
    <t>الإجمالي</t>
  </si>
  <si>
    <t>إجمالي المبيعات المتوقعة بالريال (000)</t>
  </si>
  <si>
    <t>الموظفون (نسبة إجمالي المبيعات)</t>
  </si>
  <si>
    <t>الموارد البشرية ـ عدد العاملين</t>
  </si>
  <si>
    <t>الموارد البشرية ـ التكلفة</t>
  </si>
  <si>
    <t>العمولة</t>
  </si>
  <si>
    <t>إجمالي الموظفين بالريال (000)</t>
  </si>
  <si>
    <t>التسويق المباشر (نسبة إجمالي المبيعات)</t>
  </si>
  <si>
    <t>التسويق عبر الهاتف (نسبة المبيعات المباشرة)</t>
  </si>
  <si>
    <t>دعم البنية الأساسية</t>
  </si>
  <si>
    <t>التدريب</t>
  </si>
  <si>
    <t>إجمالي التسويق عبر الهاتف بالريال (000)</t>
  </si>
  <si>
    <t>التسويق عبر الإنترنت (نسبة المبيعات المباشرة)</t>
  </si>
  <si>
    <t>تطوير موقع ويب (تكلفة مرة واحدة)</t>
  </si>
  <si>
    <t>الاستضافة</t>
  </si>
  <si>
    <t>الدعم والصيانة</t>
  </si>
  <si>
    <t>إجمالي التسويق عبر الإنترنت بالريال (000)</t>
  </si>
  <si>
    <t>البريد المباشر (نسبة المبيعات المباشرة)</t>
  </si>
  <si>
    <t>المادة</t>
  </si>
  <si>
    <t>رسوم البريد</t>
  </si>
  <si>
    <t>إجمالي البريد المباشر بالريال (000)</t>
  </si>
  <si>
    <t>إجمالي التسويق المباشر بالريال (000)</t>
  </si>
  <si>
    <t>الوكيل/الوسيط (نسبة إجمالي المبيعات)</t>
  </si>
  <si>
    <t>الاتصالات</t>
  </si>
  <si>
    <t>حملات الدعاية</t>
  </si>
  <si>
    <t>الخصومات</t>
  </si>
  <si>
    <t>العمولة (نسبة مبيعات الوكيل)</t>
  </si>
  <si>
    <t>إجمالي الوكيل/الوسيط بالريال (000)</t>
  </si>
  <si>
    <t>الموزعون (نسبة إجمالي المبيعات)</t>
  </si>
  <si>
    <t>العمولة/الخصومات (نسبة مبيعات الموزع)</t>
  </si>
  <si>
    <t>إجمالي الموزع بالريال (000)</t>
  </si>
  <si>
    <t>بائع التجزئة (نسبة إجمالي المبيعات)</t>
  </si>
  <si>
    <t>العمولة/الخصومات (نسبة مبيعات بائع التجزئة)</t>
  </si>
  <si>
    <t>إجمالي بائع التجزئة بالريال (000)</t>
  </si>
  <si>
    <t>اكتساب العملاء والاحتفاظ بهم (CAR)</t>
  </si>
  <si>
    <t>الموارد البشرية</t>
  </si>
  <si>
    <t>حملات الدعاية/القسائم</t>
  </si>
  <si>
    <t>إجمالي اكتساب العملاء والاحتفاظ بهم بالريال (000)</t>
  </si>
  <si>
    <t>المصاريف الأخرى</t>
  </si>
  <si>
    <t>السفر</t>
  </si>
  <si>
    <t>البنية الأساسية (الكمبيوتر والهاتف، وهكذا)</t>
  </si>
  <si>
    <t>دعم قناة التوزيع</t>
  </si>
  <si>
    <t>إجمالي المصاريف الأخرى بالريال (000)</t>
  </si>
  <si>
    <t>إجمالي ميزانية التسويق: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</si>
</sst>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0.00"/>
  </numFmts>
  <fonts count="18">
    <font>
      <sz val="10.0"/>
      <color rgb="FF262626"/>
      <name val="Arial"/>
    </font>
    <font>
      <sz val="11.0"/>
      <color rgb="FF262626"/>
      <name val="Arial"/>
    </font>
    <font>
      <b/>
      <sz val="26.0"/>
      <color theme="4"/>
      <name val="Arial"/>
    </font>
    <font>
      <b/>
      <sz val="10.0"/>
      <color rgb="FF262626"/>
      <name val="Arial"/>
    </font>
    <font>
      <sz val="11.0"/>
      <color theme="4"/>
      <name val="Arial"/>
    </font>
    <font>
      <b/>
      <sz val="11.0"/>
      <color theme="4"/>
      <name val="Arial"/>
    </font>
    <font>
      <b/>
      <sz val="11.0"/>
      <color rgb="FF46A0C9"/>
      <name val="Arial"/>
    </font>
    <font>
      <b/>
      <sz val="18.0"/>
      <color rgb="FF262626"/>
      <name val="Arial"/>
    </font>
    <font>
      <b/>
      <sz val="11.0"/>
      <color rgb="FF000000"/>
      <name val="Arial"/>
    </font>
    <font>
      <b/>
      <i/>
      <sz val="12.0"/>
      <color rgb="FF262626"/>
      <name val="Arial"/>
    </font>
    <font>
      <b/>
      <sz val="12.0"/>
      <color rgb="FF262626"/>
      <name val="Arial"/>
    </font>
    <font>
      <b/>
      <sz val="14.0"/>
      <color rgb="FF262626"/>
      <name val="Arial"/>
    </font>
    <font>
      <b/>
      <i/>
      <sz val="18.0"/>
      <color rgb="FF262626"/>
      <name val="Arial"/>
    </font>
    <font>
      <i/>
      <sz val="10.0"/>
      <color rgb="FF262626"/>
      <name val="Arial"/>
    </font>
    <font>
      <b/>
      <sz val="11.0"/>
      <color theme="0"/>
      <name val="Arial"/>
    </font>
    <font>
      <b/>
      <sz val="11.0"/>
      <color rgb="FF262626"/>
      <name val="Arial"/>
    </font>
    <font>
      <b/>
      <sz val="11.0"/>
      <color rgb="FF2D7A9D"/>
      <name val="Arial"/>
    </font>
    <font>
      <sz val="11.0"/>
      <color rgb="FF2D7A9D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BF4"/>
        <bgColor rgb="FFD9EBF4"/>
      </patternFill>
    </fill>
    <fill>
      <patternFill patternType="solid">
        <fgColor rgb="FFF2F2F2"/>
        <bgColor rgb="FFF2F2F2"/>
      </patternFill>
    </fill>
    <fill>
      <patternFill patternType="solid">
        <fgColor rgb="FF8FC5DE"/>
        <bgColor rgb="FF8FC5DE"/>
      </patternFill>
    </fill>
    <fill>
      <patternFill patternType="solid">
        <fgColor theme="4"/>
        <bgColor theme="4"/>
      </patternFill>
    </fill>
  </fills>
  <borders count="21">
    <border/>
    <border>
      <left/>
      <right/>
      <top/>
      <bottom style="thick">
        <color rgb="FF8FC5DE"/>
      </bottom>
    </border>
    <border>
      <bottom style="thick">
        <color theme="0"/>
      </bottom>
    </border>
    <border>
      <left/>
      <right/>
      <top/>
      <bottom/>
    </border>
    <border>
      <bottom style="thin">
        <color rgb="FFB4D8E9"/>
      </bottom>
    </border>
    <border>
      <left/>
      <right/>
      <top/>
      <bottom style="thin">
        <color rgb="FFB4D8E9"/>
      </bottom>
    </border>
    <border>
      <top style="thin">
        <color rgb="FFB4D8E9"/>
      </top>
      <bottom style="hair">
        <color rgb="FF8FC5DE"/>
      </bottom>
    </border>
    <border>
      <left/>
      <right/>
      <top style="thin">
        <color rgb="FFB4D8E9"/>
      </top>
      <bottom style="hair">
        <color rgb="FF8FC5DE"/>
      </bottom>
    </border>
    <border>
      <top style="hair">
        <color rgb="FF8FC5DE"/>
      </top>
      <bottom style="hair">
        <color rgb="FF8FC5DE"/>
      </bottom>
    </border>
    <border>
      <left/>
      <right/>
      <top style="hair">
        <color rgb="FF8FC5DE"/>
      </top>
      <bottom style="hair">
        <color rgb="FF8FC5DE"/>
      </bottom>
    </border>
    <border>
      <top style="hair">
        <color rgb="FF8FC5DE"/>
      </top>
    </border>
    <border>
      <left/>
      <right/>
      <top style="hair">
        <color rgb="FF8FC5DE"/>
      </top>
      <bottom/>
    </border>
    <border>
      <left/>
      <right/>
      <top/>
      <bottom style="medium">
        <color rgb="FF8FC5DE"/>
      </bottom>
    </border>
    <border>
      <top style="medium">
        <color rgb="FF8FC5DE"/>
      </top>
      <bottom style="thin">
        <color rgb="FFB4D8E9"/>
      </bottom>
    </border>
    <border>
      <left/>
      <right style="thick">
        <color theme="0"/>
      </right>
      <top style="hair">
        <color rgb="FF8FC5DE"/>
      </top>
      <bottom style="hair">
        <color rgb="FF8FC5DE"/>
      </bottom>
    </border>
    <border>
      <left/>
      <right/>
      <top/>
      <bottom style="medium">
        <color rgb="FFD9EBF4"/>
      </bottom>
    </border>
    <border>
      <bottom style="hair">
        <color rgb="FF8FC5DE"/>
      </bottom>
    </border>
    <border>
      <left/>
      <right/>
      <top/>
      <bottom style="hair">
        <color rgb="FF8FC5DE"/>
      </bottom>
    </border>
    <border>
      <right style="thick">
        <color theme="0"/>
      </right>
      <top style="hair">
        <color rgb="FF8FC5DE"/>
      </top>
      <bottom style="hair">
        <color rgb="FF8FC5DE"/>
      </bottom>
    </border>
    <border>
      <left/>
      <right/>
      <top style="medium">
        <color rgb="FFD9EBF4"/>
      </top>
      <bottom style="medium">
        <color rgb="FF8FC5DE"/>
      </bottom>
    </border>
    <border>
      <left/>
      <right/>
      <top style="thick">
        <color rgb="FFB4D8E9"/>
      </top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/>
    </xf>
    <xf borderId="0" fillId="0" fontId="2" numFmtId="0" xfId="0" applyAlignment="1" applyFont="1">
      <alignment horizontal="right" readingOrder="2" vertical="center"/>
    </xf>
    <xf borderId="0" fillId="0" fontId="1" numFmtId="0" xfId="0" applyAlignment="1" applyFont="1">
      <alignment horizontal="left" readingOrder="2"/>
    </xf>
    <xf borderId="0" fillId="0" fontId="1" numFmtId="2" xfId="0" applyAlignment="1" applyFont="1" applyNumberFormat="1">
      <alignment horizontal="left" readingOrder="2"/>
    </xf>
    <xf borderId="0" fillId="0" fontId="1" numFmtId="2" xfId="0" applyAlignment="1" applyFont="1" applyNumberFormat="1">
      <alignment horizontal="right" readingOrder="2"/>
    </xf>
    <xf borderId="0" fillId="0" fontId="1" numFmtId="2" xfId="0" applyAlignment="1" applyFont="1" applyNumberFormat="1">
      <alignment horizontal="right" readingOrder="2"/>
    </xf>
    <xf borderId="0" fillId="0" fontId="0" numFmtId="0" xfId="0" applyAlignment="1" applyFont="1">
      <alignment horizontal="right" readingOrder="2"/>
    </xf>
    <xf borderId="1" fillId="2" fontId="0" numFmtId="0" xfId="0" applyAlignment="1" applyBorder="1" applyFill="1" applyFont="1">
      <alignment horizontal="left" readingOrder="2"/>
    </xf>
    <xf borderId="1" fillId="2" fontId="0" numFmtId="0" xfId="0" applyAlignment="1" applyBorder="1" applyFont="1">
      <alignment horizontal="center" readingOrder="2"/>
    </xf>
    <xf borderId="2" fillId="0" fontId="0" numFmtId="0" xfId="0" applyAlignment="1" applyBorder="1" applyFont="1">
      <alignment horizontal="right" readingOrder="2"/>
    </xf>
    <xf borderId="1" fillId="2" fontId="3" numFmtId="2" xfId="0" applyAlignment="1" applyBorder="1" applyFont="1" applyNumberFormat="1">
      <alignment horizontal="left" readingOrder="2"/>
    </xf>
    <xf borderId="1" fillId="2" fontId="0" numFmtId="2" xfId="0" applyAlignment="1" applyBorder="1" applyFont="1" applyNumberFormat="1">
      <alignment horizontal="center" readingOrder="2"/>
    </xf>
    <xf borderId="1" fillId="2" fontId="0" numFmtId="0" xfId="0" applyAlignment="1" applyBorder="1" applyFont="1">
      <alignment horizontal="right" readingOrder="2"/>
    </xf>
    <xf borderId="0" fillId="0" fontId="4" numFmtId="0" xfId="0" applyAlignment="1" applyFont="1">
      <alignment horizontal="right" readingOrder="2"/>
    </xf>
    <xf borderId="0" fillId="0" fontId="5" numFmtId="0" xfId="0" applyAlignment="1" applyFont="1">
      <alignment horizontal="right" readingOrder="2"/>
    </xf>
    <xf borderId="3" fillId="3" fontId="5" numFmtId="0" xfId="0" applyAlignment="1" applyBorder="1" applyFill="1" applyFont="1">
      <alignment horizontal="center" readingOrder="2"/>
    </xf>
    <xf borderId="0" fillId="0" fontId="6" numFmtId="1" xfId="0" applyAlignment="1" applyFont="1" applyNumberFormat="1">
      <alignment horizontal="center" readingOrder="2"/>
    </xf>
    <xf borderId="0" fillId="0" fontId="5" numFmtId="1" xfId="0" applyAlignment="1" applyFont="1" applyNumberFormat="1">
      <alignment horizontal="center" readingOrder="2"/>
    </xf>
    <xf borderId="0" fillId="0" fontId="5" numFmtId="3" xfId="0" applyAlignment="1" applyFont="1" applyNumberFormat="1">
      <alignment horizontal="right" readingOrder="2"/>
    </xf>
    <xf borderId="3" fillId="2" fontId="5" numFmtId="3" xfId="0" applyAlignment="1" applyBorder="1" applyFont="1" applyNumberFormat="1">
      <alignment horizontal="left" readingOrder="2"/>
    </xf>
    <xf borderId="3" fillId="2" fontId="5" numFmtId="3" xfId="0" applyAlignment="1" applyBorder="1" applyFont="1" applyNumberFormat="1">
      <alignment horizontal="right" readingOrder="2"/>
    </xf>
    <xf borderId="3" fillId="2" fontId="5" numFmtId="0" xfId="0" applyAlignment="1" applyBorder="1" applyFont="1">
      <alignment horizontal="right" readingOrder="2"/>
    </xf>
    <xf borderId="3" fillId="2" fontId="4" numFmtId="3" xfId="0" applyAlignment="1" applyBorder="1" applyFont="1" applyNumberFormat="1">
      <alignment horizontal="right" readingOrder="2"/>
    </xf>
    <xf borderId="0" fillId="0" fontId="7" numFmtId="0" xfId="0" applyAlignment="1" applyFont="1">
      <alignment horizontal="right" readingOrder="2"/>
    </xf>
    <xf borderId="4" fillId="0" fontId="8" numFmtId="0" xfId="0" applyAlignment="1" applyBorder="1" applyFont="1">
      <alignment horizontal="right" readingOrder="2" vertical="center"/>
    </xf>
    <xf borderId="5" fillId="3" fontId="9" numFmtId="0" xfId="0" applyAlignment="1" applyBorder="1" applyFont="1">
      <alignment horizontal="left" readingOrder="2" vertical="center"/>
    </xf>
    <xf borderId="5" fillId="3" fontId="10" numFmtId="9" xfId="0" applyAlignment="1" applyBorder="1" applyFont="1" applyNumberFormat="1">
      <alignment horizontal="left" readingOrder="2" vertical="center"/>
    </xf>
    <xf borderId="0" fillId="0" fontId="10" numFmtId="9" xfId="0" applyAlignment="1" applyFont="1" applyNumberFormat="1">
      <alignment horizontal="right" readingOrder="2"/>
    </xf>
    <xf borderId="5" fillId="2" fontId="11" numFmtId="4" xfId="0" applyAlignment="1" applyBorder="1" applyFont="1" applyNumberFormat="1">
      <alignment horizontal="left" readingOrder="2"/>
    </xf>
    <xf borderId="5" fillId="2" fontId="11" numFmtId="4" xfId="0" applyAlignment="1" applyBorder="1" applyFont="1" applyNumberFormat="1">
      <alignment horizontal="right" readingOrder="2"/>
    </xf>
    <xf borderId="5" fillId="2" fontId="12" numFmtId="0" xfId="0" applyAlignment="1" applyBorder="1" applyFont="1">
      <alignment horizontal="right" readingOrder="2"/>
    </xf>
    <xf borderId="6" fillId="0" fontId="0" numFmtId="0" xfId="0" applyAlignment="1" applyBorder="1" applyFont="1">
      <alignment horizontal="right" readingOrder="2"/>
    </xf>
    <xf borderId="6" fillId="0" fontId="0" numFmtId="0" xfId="0" applyAlignment="1" applyBorder="1" applyFont="1">
      <alignment horizontal="left" readingOrder="2"/>
    </xf>
    <xf borderId="7" fillId="3" fontId="0" numFmtId="0" xfId="0" applyAlignment="1" applyBorder="1" applyFont="1">
      <alignment horizontal="left" readingOrder="2"/>
    </xf>
    <xf borderId="0" fillId="0" fontId="0" numFmtId="0" xfId="0" applyAlignment="1" applyFont="1">
      <alignment horizontal="right" readingOrder="2"/>
    </xf>
    <xf borderId="7" fillId="2" fontId="0" numFmtId="4" xfId="0" applyAlignment="1" applyBorder="1" applyFont="1" applyNumberFormat="1">
      <alignment horizontal="left" readingOrder="2"/>
    </xf>
    <xf borderId="7" fillId="2" fontId="0" numFmtId="4" xfId="0" applyAlignment="1" applyBorder="1" applyFont="1" applyNumberFormat="1">
      <alignment horizontal="right" readingOrder="2"/>
    </xf>
    <xf borderId="7" fillId="2" fontId="13" numFmtId="0" xfId="0" applyAlignment="1" applyBorder="1" applyFont="1">
      <alignment horizontal="right" readingOrder="2"/>
    </xf>
    <xf borderId="8" fillId="0" fontId="0" numFmtId="0" xfId="0" applyAlignment="1" applyBorder="1" applyFont="1">
      <alignment horizontal="right" readingOrder="2"/>
    </xf>
    <xf borderId="9" fillId="3" fontId="0" numFmtId="0" xfId="0" applyAlignment="1" applyBorder="1" applyFont="1">
      <alignment horizontal="left" readingOrder="2"/>
    </xf>
    <xf borderId="9" fillId="3" fontId="0" numFmtId="4" xfId="0" applyAlignment="1" applyBorder="1" applyFont="1" applyNumberFormat="1">
      <alignment horizontal="left" readingOrder="2"/>
    </xf>
    <xf borderId="0" fillId="0" fontId="0" numFmtId="4" xfId="0" applyAlignment="1" applyFont="1" applyNumberFormat="1">
      <alignment horizontal="right" readingOrder="2"/>
    </xf>
    <xf borderId="9" fillId="2" fontId="0" numFmtId="4" xfId="0" applyAlignment="1" applyBorder="1" applyFont="1" applyNumberFormat="1">
      <alignment horizontal="left" readingOrder="2"/>
    </xf>
    <xf borderId="9" fillId="2" fontId="0" numFmtId="4" xfId="0" applyAlignment="1" applyBorder="1" applyFont="1" applyNumberFormat="1">
      <alignment horizontal="right" readingOrder="2"/>
    </xf>
    <xf borderId="9" fillId="2" fontId="0" numFmtId="0" xfId="0" applyAlignment="1" applyBorder="1" applyFont="1">
      <alignment horizontal="right" readingOrder="2"/>
    </xf>
    <xf borderId="10" fillId="0" fontId="0" numFmtId="0" xfId="0" applyAlignment="1" applyBorder="1" applyFont="1">
      <alignment horizontal="right" readingOrder="2"/>
    </xf>
    <xf borderId="10" fillId="0" fontId="0" numFmtId="10" xfId="0" applyAlignment="1" applyBorder="1" applyFont="1" applyNumberFormat="1">
      <alignment horizontal="left" readingOrder="2"/>
    </xf>
    <xf borderId="11" fillId="3" fontId="0" numFmtId="4" xfId="0" applyAlignment="1" applyBorder="1" applyFont="1" applyNumberFormat="1">
      <alignment horizontal="left" readingOrder="2"/>
    </xf>
    <xf borderId="11" fillId="2" fontId="0" numFmtId="4" xfId="0" applyAlignment="1" applyBorder="1" applyFont="1" applyNumberFormat="1">
      <alignment horizontal="left" readingOrder="2"/>
    </xf>
    <xf borderId="11" fillId="2" fontId="0" numFmtId="4" xfId="0" applyAlignment="1" applyBorder="1" applyFont="1" applyNumberFormat="1">
      <alignment horizontal="right" readingOrder="2"/>
    </xf>
    <xf borderId="11" fillId="2" fontId="0" numFmtId="0" xfId="0" applyAlignment="1" applyBorder="1" applyFont="1">
      <alignment horizontal="right" readingOrder="2"/>
    </xf>
    <xf borderId="12" fillId="4" fontId="14" numFmtId="0" xfId="0" applyAlignment="1" applyBorder="1" applyFill="1" applyFont="1">
      <alignment horizontal="right" readingOrder="2" vertical="center"/>
    </xf>
    <xf borderId="12" fillId="4" fontId="14" numFmtId="0" xfId="0" applyAlignment="1" applyBorder="1" applyFont="1">
      <alignment horizontal="left" readingOrder="2" vertical="center"/>
    </xf>
    <xf borderId="12" fillId="4" fontId="14" numFmtId="4" xfId="0" applyAlignment="1" applyBorder="1" applyFont="1" applyNumberFormat="1">
      <alignment horizontal="left" readingOrder="2" vertical="center"/>
    </xf>
    <xf borderId="0" fillId="0" fontId="14" numFmtId="4" xfId="0" applyAlignment="1" applyFont="1" applyNumberFormat="1">
      <alignment horizontal="right" readingOrder="2"/>
    </xf>
    <xf borderId="3" fillId="2" fontId="15" numFmtId="4" xfId="0" applyAlignment="1" applyBorder="1" applyFont="1" applyNumberFormat="1">
      <alignment horizontal="left" readingOrder="2"/>
    </xf>
    <xf borderId="3" fillId="2" fontId="1" numFmtId="4" xfId="0" applyAlignment="1" applyBorder="1" applyFont="1" applyNumberFormat="1">
      <alignment horizontal="right" readingOrder="2"/>
    </xf>
    <xf borderId="3" fillId="2" fontId="1" numFmtId="0" xfId="0" applyAlignment="1" applyBorder="1" applyFont="1">
      <alignment horizontal="right" readingOrder="2"/>
    </xf>
    <xf borderId="13" fillId="0" fontId="8" numFmtId="0" xfId="0" applyAlignment="1" applyBorder="1" applyFont="1">
      <alignment horizontal="right" readingOrder="2" vertical="center"/>
    </xf>
    <xf borderId="4" fillId="0" fontId="10" numFmtId="9" xfId="0" applyAlignment="1" applyBorder="1" applyFont="1" applyNumberFormat="1">
      <alignment horizontal="left" readingOrder="2" vertical="center"/>
    </xf>
    <xf borderId="6" fillId="0" fontId="0" numFmtId="9" xfId="0" applyAlignment="1" applyBorder="1" applyFont="1" applyNumberFormat="1">
      <alignment horizontal="left" readingOrder="2"/>
    </xf>
    <xf borderId="8" fillId="0" fontId="0" numFmtId="0" xfId="0" applyAlignment="1" applyBorder="1" applyFont="1">
      <alignment horizontal="left" readingOrder="2"/>
    </xf>
    <xf borderId="14" fillId="3" fontId="0" numFmtId="0" xfId="0" applyAlignment="1" applyBorder="1" applyFont="1">
      <alignment horizontal="left" readingOrder="2"/>
    </xf>
    <xf borderId="9" fillId="2" fontId="13" numFmtId="0" xfId="0" applyAlignment="1" applyBorder="1" applyFont="1">
      <alignment horizontal="right" readingOrder="2"/>
    </xf>
    <xf borderId="8" fillId="0" fontId="0" numFmtId="10" xfId="0" applyAlignment="1" applyBorder="1" applyFont="1" applyNumberFormat="1">
      <alignment horizontal="left" readingOrder="2"/>
    </xf>
    <xf borderId="11" fillId="3" fontId="0" numFmtId="0" xfId="0" applyAlignment="1" applyBorder="1" applyFont="1">
      <alignment horizontal="left" readingOrder="2"/>
    </xf>
    <xf borderId="11" fillId="2" fontId="13" numFmtId="0" xfId="0" applyAlignment="1" applyBorder="1" applyFont="1">
      <alignment horizontal="right" readingOrder="2"/>
    </xf>
    <xf borderId="15" fillId="2" fontId="5" numFmtId="0" xfId="0" applyAlignment="1" applyBorder="1" applyFont="1">
      <alignment horizontal="right" readingOrder="2" vertical="center"/>
    </xf>
    <xf borderId="15" fillId="2" fontId="5" numFmtId="0" xfId="0" applyAlignment="1" applyBorder="1" applyFont="1">
      <alignment horizontal="left" readingOrder="2" vertical="center"/>
    </xf>
    <xf borderId="15" fillId="2" fontId="5" numFmtId="4" xfId="0" applyAlignment="1" applyBorder="1" applyFont="1" applyNumberFormat="1">
      <alignment horizontal="left" readingOrder="2" vertical="center"/>
    </xf>
    <xf borderId="0" fillId="0" fontId="5" numFmtId="4" xfId="0" applyAlignment="1" applyFont="1" applyNumberFormat="1">
      <alignment horizontal="right" readingOrder="2"/>
    </xf>
    <xf borderId="16" fillId="0" fontId="0" numFmtId="0" xfId="0" applyAlignment="1" applyBorder="1" applyFont="1">
      <alignment horizontal="right" readingOrder="2"/>
    </xf>
    <xf borderId="17" fillId="3" fontId="0" numFmtId="0" xfId="0" applyAlignment="1" applyBorder="1" applyFont="1">
      <alignment horizontal="left" readingOrder="2"/>
    </xf>
    <xf borderId="16" fillId="0" fontId="0" numFmtId="9" xfId="0" applyAlignment="1" applyBorder="1" applyFont="1" applyNumberFormat="1">
      <alignment horizontal="left" readingOrder="2"/>
    </xf>
    <xf borderId="17" fillId="2" fontId="0" numFmtId="4" xfId="0" applyAlignment="1" applyBorder="1" applyFont="1" applyNumberFormat="1">
      <alignment horizontal="left" readingOrder="2"/>
    </xf>
    <xf borderId="17" fillId="2" fontId="0" numFmtId="4" xfId="0" applyAlignment="1" applyBorder="1" applyFont="1" applyNumberFormat="1">
      <alignment horizontal="right" readingOrder="2"/>
    </xf>
    <xf borderId="17" fillId="2" fontId="13" numFmtId="0" xfId="0" applyAlignment="1" applyBorder="1" applyFont="1">
      <alignment horizontal="right" readingOrder="2"/>
    </xf>
    <xf borderId="10" fillId="0" fontId="0" numFmtId="0" xfId="0" applyAlignment="1" applyBorder="1" applyFont="1">
      <alignment horizontal="left" readingOrder="2"/>
    </xf>
    <xf borderId="18" fillId="0" fontId="0" numFmtId="0" xfId="0" applyAlignment="1" applyBorder="1" applyFont="1">
      <alignment horizontal="left" readingOrder="2"/>
    </xf>
    <xf borderId="15" fillId="2" fontId="5" numFmtId="164" xfId="0" applyAlignment="1" applyBorder="1" applyFont="1" applyNumberFormat="1">
      <alignment horizontal="left" readingOrder="2" vertical="center"/>
    </xf>
    <xf borderId="3" fillId="2" fontId="4" numFmtId="0" xfId="0" applyAlignment="1" applyBorder="1" applyFont="1">
      <alignment horizontal="right" readingOrder="2"/>
    </xf>
    <xf borderId="19" fillId="4" fontId="14" numFmtId="0" xfId="0" applyAlignment="1" applyBorder="1" applyFont="1">
      <alignment horizontal="right" readingOrder="2" vertical="center"/>
    </xf>
    <xf borderId="12" fillId="4" fontId="14" numFmtId="164" xfId="0" applyAlignment="1" applyBorder="1" applyFont="1" applyNumberFormat="1">
      <alignment horizontal="left" readingOrder="2" vertical="center"/>
    </xf>
    <xf borderId="8" fillId="0" fontId="0" numFmtId="4" xfId="0" applyAlignment="1" applyBorder="1" applyFont="1" applyNumberFormat="1">
      <alignment horizontal="left" readingOrder="2"/>
    </xf>
    <xf borderId="4" fillId="0" fontId="8" numFmtId="0" xfId="0" applyAlignment="1" applyBorder="1" applyFont="1">
      <alignment horizontal="right" readingOrder="2"/>
    </xf>
    <xf borderId="5" fillId="3" fontId="8" numFmtId="0" xfId="0" applyAlignment="1" applyBorder="1" applyFont="1">
      <alignment horizontal="left" readingOrder="2" vertical="center"/>
    </xf>
    <xf borderId="10" fillId="0" fontId="0" numFmtId="0" xfId="0" applyAlignment="1" applyBorder="1" applyFont="1">
      <alignment horizontal="left" readingOrder="2"/>
    </xf>
    <xf borderId="0" fillId="0" fontId="1" numFmtId="0" xfId="0" applyAlignment="1" applyFont="1">
      <alignment horizontal="right" readingOrder="2"/>
    </xf>
    <xf borderId="3" fillId="2" fontId="1" numFmtId="4" xfId="0" applyAlignment="1" applyBorder="1" applyFont="1" applyNumberFormat="1">
      <alignment horizontal="left" readingOrder="2"/>
    </xf>
    <xf borderId="20" fillId="5" fontId="14" numFmtId="0" xfId="0" applyAlignment="1" applyBorder="1" applyFill="1" applyFont="1">
      <alignment horizontal="right" readingOrder="2" vertical="center"/>
    </xf>
    <xf borderId="20" fillId="5" fontId="14" numFmtId="0" xfId="0" applyAlignment="1" applyBorder="1" applyFont="1">
      <alignment horizontal="left" readingOrder="2" vertical="center"/>
    </xf>
    <xf borderId="20" fillId="5" fontId="14" numFmtId="4" xfId="0" applyAlignment="1" applyBorder="1" applyFont="1" applyNumberFormat="1">
      <alignment horizontal="left" readingOrder="2" vertical="center"/>
    </xf>
    <xf borderId="3" fillId="2" fontId="16" numFmtId="4" xfId="0" applyAlignment="1" applyBorder="1" applyFont="1" applyNumberFormat="1">
      <alignment horizontal="left" readingOrder="2"/>
    </xf>
    <xf borderId="3" fillId="2" fontId="17" numFmtId="4" xfId="0" applyAlignment="1" applyBorder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46A0C9"/>
      </a:folHlink>
    </a:clrScheme>
    <a:fontScheme name="Sheets">
      <a:majorFont>
        <a:latin typeface="euphemia"/>
        <a:ea typeface="euphemia"/>
        <a:cs typeface="euphemia"/>
      </a:majorFont>
      <a:minorFont>
        <a:latin typeface="euphemia"/>
        <a:ea typeface="euphemia"/>
        <a:cs typeface="euphem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rightToLeft="1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2.0"/>
    <col customWidth="1" min="2" max="2" width="53.71"/>
    <col customWidth="1" min="3" max="3" width="8.0"/>
    <col customWidth="1" min="4" max="15" width="11.0"/>
    <col customWidth="1" min="16" max="16" width="0.57"/>
    <col customWidth="1" min="17" max="17" width="11.71"/>
    <col customWidth="1" min="18" max="18" width="2.29"/>
    <col customWidth="1" min="19" max="19" width="10.43"/>
    <col customWidth="1" min="20" max="20" width="2.29"/>
    <col customWidth="1" min="21" max="26" width="9.0"/>
  </cols>
  <sheetData>
    <row r="1" ht="63.0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6"/>
      <c r="S1" s="1"/>
      <c r="T1" s="6"/>
      <c r="U1" s="1"/>
      <c r="V1" s="1"/>
      <c r="W1" s="1"/>
      <c r="X1" s="1"/>
      <c r="Y1" s="1"/>
      <c r="Z1" s="1"/>
    </row>
    <row r="2" ht="19.5" customHeight="1">
      <c r="A2" s="7"/>
      <c r="B2" s="8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10"/>
      <c r="Q2" s="11" t="s">
        <v>14</v>
      </c>
      <c r="R2" s="12"/>
      <c r="S2" s="13"/>
      <c r="T2" s="12"/>
      <c r="U2" s="7"/>
      <c r="V2" s="7"/>
      <c r="W2" s="7"/>
      <c r="X2" s="7"/>
      <c r="Y2" s="7"/>
      <c r="Z2" s="7"/>
    </row>
    <row r="3" ht="19.5" customHeight="1">
      <c r="A3" s="14"/>
      <c r="B3" s="15" t="s">
        <v>15</v>
      </c>
      <c r="C3" s="16"/>
      <c r="D3" s="17">
        <v>750.0</v>
      </c>
      <c r="E3" s="17">
        <v>750.0</v>
      </c>
      <c r="F3" s="18">
        <v>500.0</v>
      </c>
      <c r="G3" s="18">
        <v>1500.0</v>
      </c>
      <c r="H3" s="18">
        <v>1200.0</v>
      </c>
      <c r="I3" s="18">
        <v>1500.0</v>
      </c>
      <c r="J3" s="18">
        <v>1500.0</v>
      </c>
      <c r="K3" s="18">
        <v>1800.0</v>
      </c>
      <c r="L3" s="18">
        <v>2000.0</v>
      </c>
      <c r="M3" s="18">
        <v>2000.0</v>
      </c>
      <c r="N3" s="18">
        <v>2000.0</v>
      </c>
      <c r="O3" s="18">
        <v>2000.0</v>
      </c>
      <c r="P3" s="19"/>
      <c r="Q3" s="20">
        <f>SUM(D3:O3)</f>
        <v>17500</v>
      </c>
      <c r="R3" s="21"/>
      <c r="S3" s="22"/>
      <c r="T3" s="23"/>
      <c r="U3" s="14"/>
      <c r="V3" s="14"/>
      <c r="W3" s="14"/>
      <c r="X3" s="14"/>
      <c r="Y3" s="14"/>
      <c r="Z3" s="14"/>
    </row>
    <row r="4" ht="19.5" customHeight="1">
      <c r="A4" s="24"/>
      <c r="B4" s="25" t="s">
        <v>16</v>
      </c>
      <c r="C4" s="26"/>
      <c r="D4" s="27" t="str">
        <f>D9+D28+D35+D41ف</f>
        <v>#NAME?</v>
      </c>
      <c r="E4" s="27">
        <f t="shared" ref="E4:O4" si="1">E9+E28+E35+E41</f>
        <v>1.1</v>
      </c>
      <c r="F4" s="27">
        <f t="shared" si="1"/>
        <v>1.1</v>
      </c>
      <c r="G4" s="27">
        <f t="shared" si="1"/>
        <v>1.1</v>
      </c>
      <c r="H4" s="27">
        <f t="shared" si="1"/>
        <v>1.1</v>
      </c>
      <c r="I4" s="27">
        <f t="shared" si="1"/>
        <v>1.1</v>
      </c>
      <c r="J4" s="27">
        <f t="shared" si="1"/>
        <v>1.1</v>
      </c>
      <c r="K4" s="27">
        <f t="shared" si="1"/>
        <v>1.1</v>
      </c>
      <c r="L4" s="27">
        <f t="shared" si="1"/>
        <v>0.85</v>
      </c>
      <c r="M4" s="27">
        <f t="shared" si="1"/>
        <v>0.85</v>
      </c>
      <c r="N4" s="27">
        <f t="shared" si="1"/>
        <v>0.85</v>
      </c>
      <c r="O4" s="27">
        <f t="shared" si="1"/>
        <v>0.85</v>
      </c>
      <c r="P4" s="28"/>
      <c r="Q4" s="29"/>
      <c r="R4" s="30"/>
      <c r="S4" s="31"/>
      <c r="T4" s="30"/>
      <c r="U4" s="24"/>
      <c r="V4" s="24"/>
      <c r="W4" s="24"/>
      <c r="X4" s="24"/>
      <c r="Y4" s="24"/>
      <c r="Z4" s="24"/>
    </row>
    <row r="5" ht="19.5" customHeight="1">
      <c r="A5" s="7"/>
      <c r="B5" s="32" t="s">
        <v>17</v>
      </c>
      <c r="C5" s="33">
        <v>5.0</v>
      </c>
      <c r="D5" s="34">
        <f t="shared" ref="D5:O5" si="2">+$C$5</f>
        <v>5</v>
      </c>
      <c r="E5" s="34">
        <f t="shared" si="2"/>
        <v>5</v>
      </c>
      <c r="F5" s="34">
        <f t="shared" si="2"/>
        <v>5</v>
      </c>
      <c r="G5" s="34">
        <f t="shared" si="2"/>
        <v>5</v>
      </c>
      <c r="H5" s="34">
        <f t="shared" si="2"/>
        <v>5</v>
      </c>
      <c r="I5" s="34">
        <f t="shared" si="2"/>
        <v>5</v>
      </c>
      <c r="J5" s="34">
        <f t="shared" si="2"/>
        <v>5</v>
      </c>
      <c r="K5" s="34">
        <f t="shared" si="2"/>
        <v>5</v>
      </c>
      <c r="L5" s="34">
        <f t="shared" si="2"/>
        <v>5</v>
      </c>
      <c r="M5" s="34">
        <f t="shared" si="2"/>
        <v>5</v>
      </c>
      <c r="N5" s="34">
        <f t="shared" si="2"/>
        <v>5</v>
      </c>
      <c r="O5" s="34">
        <f t="shared" si="2"/>
        <v>5</v>
      </c>
      <c r="P5" s="35"/>
      <c r="Q5" s="36"/>
      <c r="R5" s="37"/>
      <c r="S5" s="38"/>
      <c r="T5" s="37"/>
      <c r="U5" s="7"/>
      <c r="V5" s="7"/>
      <c r="W5" s="7"/>
      <c r="X5" s="7"/>
      <c r="Y5" s="7"/>
      <c r="Z5" s="7"/>
    </row>
    <row r="6" ht="19.5" customHeight="1">
      <c r="A6" s="7"/>
      <c r="B6" s="39" t="s">
        <v>18</v>
      </c>
      <c r="C6" s="40"/>
      <c r="D6" s="41">
        <f t="shared" ref="D6:O6" si="3">$C$5*D5</f>
        <v>25</v>
      </c>
      <c r="E6" s="41">
        <f t="shared" si="3"/>
        <v>25</v>
      </c>
      <c r="F6" s="41">
        <f t="shared" si="3"/>
        <v>25</v>
      </c>
      <c r="G6" s="41">
        <f t="shared" si="3"/>
        <v>25</v>
      </c>
      <c r="H6" s="41">
        <f t="shared" si="3"/>
        <v>25</v>
      </c>
      <c r="I6" s="41">
        <f t="shared" si="3"/>
        <v>25</v>
      </c>
      <c r="J6" s="41">
        <f t="shared" si="3"/>
        <v>25</v>
      </c>
      <c r="K6" s="41">
        <f t="shared" si="3"/>
        <v>25</v>
      </c>
      <c r="L6" s="41">
        <f t="shared" si="3"/>
        <v>25</v>
      </c>
      <c r="M6" s="41">
        <f t="shared" si="3"/>
        <v>25</v>
      </c>
      <c r="N6" s="41">
        <f t="shared" si="3"/>
        <v>25</v>
      </c>
      <c r="O6" s="41">
        <f t="shared" si="3"/>
        <v>25</v>
      </c>
      <c r="P6" s="42"/>
      <c r="Q6" s="43">
        <f>SUM('ميزانية تسويق عبر قنوات توزيع'!$D6:$O6)</f>
        <v>300</v>
      </c>
      <c r="R6" s="44"/>
      <c r="S6" s="45"/>
      <c r="T6" s="44"/>
      <c r="U6" s="7"/>
      <c r="V6" s="7"/>
      <c r="W6" s="7"/>
      <c r="X6" s="7"/>
      <c r="Y6" s="7"/>
      <c r="Z6" s="7"/>
    </row>
    <row r="7" ht="19.5" customHeight="1">
      <c r="A7" s="7"/>
      <c r="B7" s="46" t="s">
        <v>19</v>
      </c>
      <c r="C7" s="47">
        <v>0.001</v>
      </c>
      <c r="D7" s="48">
        <f t="shared" ref="D7:O7" si="4">D3*$C$7</f>
        <v>0.75</v>
      </c>
      <c r="E7" s="48">
        <f t="shared" si="4"/>
        <v>0.75</v>
      </c>
      <c r="F7" s="48">
        <f t="shared" si="4"/>
        <v>0.5</v>
      </c>
      <c r="G7" s="48">
        <f t="shared" si="4"/>
        <v>1.5</v>
      </c>
      <c r="H7" s="48">
        <f t="shared" si="4"/>
        <v>1.2</v>
      </c>
      <c r="I7" s="48">
        <f t="shared" si="4"/>
        <v>1.5</v>
      </c>
      <c r="J7" s="48">
        <f t="shared" si="4"/>
        <v>1.5</v>
      </c>
      <c r="K7" s="48">
        <f t="shared" si="4"/>
        <v>1.8</v>
      </c>
      <c r="L7" s="48">
        <f t="shared" si="4"/>
        <v>2</v>
      </c>
      <c r="M7" s="48">
        <f t="shared" si="4"/>
        <v>2</v>
      </c>
      <c r="N7" s="48">
        <f t="shared" si="4"/>
        <v>2</v>
      </c>
      <c r="O7" s="48">
        <f t="shared" si="4"/>
        <v>2</v>
      </c>
      <c r="P7" s="42"/>
      <c r="Q7" s="49">
        <f>SUM('ميزانية تسويق عبر قنوات توزيع'!$D7:$O7)</f>
        <v>17.5</v>
      </c>
      <c r="R7" s="50"/>
      <c r="S7" s="51"/>
      <c r="T7" s="50"/>
      <c r="U7" s="7"/>
      <c r="V7" s="7"/>
      <c r="W7" s="7"/>
      <c r="X7" s="7"/>
      <c r="Y7" s="7"/>
      <c r="Z7" s="7"/>
    </row>
    <row r="8" ht="19.5" customHeight="1">
      <c r="A8" s="1"/>
      <c r="B8" s="52" t="s">
        <v>20</v>
      </c>
      <c r="C8" s="53"/>
      <c r="D8" s="54">
        <f t="shared" ref="D8:O8" si="5">SUM(D6:D7)</f>
        <v>25.75</v>
      </c>
      <c r="E8" s="54">
        <f t="shared" si="5"/>
        <v>25.75</v>
      </c>
      <c r="F8" s="54">
        <f t="shared" si="5"/>
        <v>25.5</v>
      </c>
      <c r="G8" s="54">
        <f t="shared" si="5"/>
        <v>26.5</v>
      </c>
      <c r="H8" s="54">
        <f t="shared" si="5"/>
        <v>26.2</v>
      </c>
      <c r="I8" s="54">
        <f t="shared" si="5"/>
        <v>26.5</v>
      </c>
      <c r="J8" s="54">
        <f t="shared" si="5"/>
        <v>26.5</v>
      </c>
      <c r="K8" s="54">
        <f t="shared" si="5"/>
        <v>26.8</v>
      </c>
      <c r="L8" s="54">
        <f t="shared" si="5"/>
        <v>27</v>
      </c>
      <c r="M8" s="54">
        <f t="shared" si="5"/>
        <v>27</v>
      </c>
      <c r="N8" s="54">
        <f t="shared" si="5"/>
        <v>27</v>
      </c>
      <c r="O8" s="54">
        <f t="shared" si="5"/>
        <v>27</v>
      </c>
      <c r="P8" s="55"/>
      <c r="Q8" s="56">
        <f>SUM('ميزانية تسويق عبر قنوات توزيع'!$D8:$O8)</f>
        <v>317.5</v>
      </c>
      <c r="R8" s="57"/>
      <c r="S8" s="58"/>
      <c r="T8" s="57"/>
      <c r="U8" s="1"/>
      <c r="V8" s="1"/>
      <c r="W8" s="1"/>
      <c r="X8" s="1"/>
      <c r="Y8" s="1"/>
      <c r="Z8" s="1"/>
    </row>
    <row r="9" ht="19.5" customHeight="1">
      <c r="A9" s="24"/>
      <c r="B9" s="59" t="s">
        <v>21</v>
      </c>
      <c r="C9" s="26"/>
      <c r="D9" s="60">
        <v>1.0</v>
      </c>
      <c r="E9" s="60">
        <v>1.0</v>
      </c>
      <c r="F9" s="60">
        <v>0.75</v>
      </c>
      <c r="G9" s="60">
        <v>0.4</v>
      </c>
      <c r="H9" s="60">
        <v>0.33</v>
      </c>
      <c r="I9" s="60">
        <v>0.25</v>
      </c>
      <c r="J9" s="60">
        <v>0.2</v>
      </c>
      <c r="K9" s="60">
        <v>0.1</v>
      </c>
      <c r="L9" s="60">
        <v>0.05</v>
      </c>
      <c r="M9" s="60">
        <v>0.05</v>
      </c>
      <c r="N9" s="60">
        <v>0.05</v>
      </c>
      <c r="O9" s="60">
        <v>0.05</v>
      </c>
      <c r="P9" s="28"/>
      <c r="Q9" s="29"/>
      <c r="R9" s="30"/>
      <c r="S9" s="31"/>
      <c r="T9" s="30"/>
      <c r="U9" s="24"/>
      <c r="V9" s="24"/>
      <c r="W9" s="24"/>
      <c r="X9" s="24"/>
      <c r="Y9" s="24"/>
      <c r="Z9" s="24"/>
    </row>
    <row r="10" ht="19.5" customHeight="1">
      <c r="A10" s="7"/>
      <c r="B10" s="32" t="s">
        <v>22</v>
      </c>
      <c r="C10" s="34"/>
      <c r="D10" s="61">
        <v>1.0</v>
      </c>
      <c r="E10" s="61">
        <v>0.5</v>
      </c>
      <c r="F10" s="61">
        <v>0.5</v>
      </c>
      <c r="G10" s="61">
        <v>0.5</v>
      </c>
      <c r="H10" s="61">
        <v>0.5</v>
      </c>
      <c r="I10" s="61">
        <v>0.5</v>
      </c>
      <c r="J10" s="61">
        <v>0.5</v>
      </c>
      <c r="K10" s="61">
        <v>0.5</v>
      </c>
      <c r="L10" s="61">
        <v>0.5</v>
      </c>
      <c r="M10" s="61">
        <v>0.5</v>
      </c>
      <c r="N10" s="61">
        <v>0.5</v>
      </c>
      <c r="O10" s="61">
        <v>0.5</v>
      </c>
      <c r="P10" s="35"/>
      <c r="Q10" s="36"/>
      <c r="R10" s="37"/>
      <c r="S10" s="38"/>
      <c r="T10" s="37"/>
      <c r="U10" s="7"/>
      <c r="V10" s="7"/>
      <c r="W10" s="7"/>
      <c r="X10" s="7"/>
      <c r="Y10" s="7"/>
      <c r="Z10" s="7"/>
    </row>
    <row r="11" ht="19.5" customHeight="1">
      <c r="A11" s="7"/>
      <c r="B11" s="39" t="s">
        <v>17</v>
      </c>
      <c r="C11" s="62">
        <v>3.0</v>
      </c>
      <c r="D11" s="40">
        <f t="shared" ref="D11:O11" si="6">$C$11*D10</f>
        <v>3</v>
      </c>
      <c r="E11" s="40">
        <f t="shared" si="6"/>
        <v>1.5</v>
      </c>
      <c r="F11" s="40">
        <f t="shared" si="6"/>
        <v>1.5</v>
      </c>
      <c r="G11" s="40">
        <f t="shared" si="6"/>
        <v>1.5</v>
      </c>
      <c r="H11" s="40">
        <f t="shared" si="6"/>
        <v>1.5</v>
      </c>
      <c r="I11" s="40">
        <f t="shared" si="6"/>
        <v>1.5</v>
      </c>
      <c r="J11" s="40">
        <f t="shared" si="6"/>
        <v>1.5</v>
      </c>
      <c r="K11" s="40">
        <f t="shared" si="6"/>
        <v>1.5</v>
      </c>
      <c r="L11" s="40">
        <f t="shared" si="6"/>
        <v>1.5</v>
      </c>
      <c r="M11" s="40">
        <f t="shared" si="6"/>
        <v>1.5</v>
      </c>
      <c r="N11" s="40">
        <f t="shared" si="6"/>
        <v>1.5</v>
      </c>
      <c r="O11" s="63">
        <f t="shared" si="6"/>
        <v>1.5</v>
      </c>
      <c r="P11" s="35"/>
      <c r="Q11" s="43">
        <f>SUM('ميزانية تسويق عبر قنوات توزيع'!$D11:$O11)</f>
        <v>19.5</v>
      </c>
      <c r="R11" s="44"/>
      <c r="S11" s="64"/>
      <c r="T11" s="44"/>
      <c r="U11" s="7"/>
      <c r="V11" s="7"/>
      <c r="W11" s="7"/>
      <c r="X11" s="7"/>
      <c r="Y11" s="7"/>
      <c r="Z11" s="7"/>
    </row>
    <row r="12" ht="19.5" customHeight="1">
      <c r="A12" s="7"/>
      <c r="B12" s="39" t="s">
        <v>23</v>
      </c>
      <c r="C12" s="40"/>
      <c r="D12" s="62">
        <v>25.0</v>
      </c>
      <c r="E12" s="62">
        <v>10.0</v>
      </c>
      <c r="F12" s="62">
        <v>25.0</v>
      </c>
      <c r="G12" s="62">
        <v>10.0</v>
      </c>
      <c r="H12" s="62">
        <v>25.0</v>
      </c>
      <c r="I12" s="62">
        <v>10.0</v>
      </c>
      <c r="J12" s="62">
        <v>25.0</v>
      </c>
      <c r="K12" s="62">
        <v>10.0</v>
      </c>
      <c r="L12" s="62">
        <v>25.0</v>
      </c>
      <c r="M12" s="62">
        <v>10.0</v>
      </c>
      <c r="N12" s="62">
        <v>25.0</v>
      </c>
      <c r="O12" s="62">
        <v>10.0</v>
      </c>
      <c r="P12" s="35"/>
      <c r="Q12" s="43">
        <f>SUM('ميزانية تسويق عبر قنوات توزيع'!$D12:$O12)</f>
        <v>210</v>
      </c>
      <c r="R12" s="44"/>
      <c r="S12" s="64"/>
      <c r="T12" s="44"/>
      <c r="U12" s="7"/>
      <c r="V12" s="7"/>
      <c r="W12" s="7"/>
      <c r="X12" s="7"/>
      <c r="Y12" s="7"/>
      <c r="Z12" s="7"/>
    </row>
    <row r="13" ht="19.5" customHeight="1">
      <c r="A13" s="7"/>
      <c r="B13" s="39" t="s">
        <v>19</v>
      </c>
      <c r="C13" s="65">
        <v>0.001</v>
      </c>
      <c r="D13" s="41">
        <f t="shared" ref="D13:O13" si="7">$C$13*D3*D9*D10</f>
        <v>0.75</v>
      </c>
      <c r="E13" s="41">
        <f t="shared" si="7"/>
        <v>0.375</v>
      </c>
      <c r="F13" s="41">
        <f t="shared" si="7"/>
        <v>0.1875</v>
      </c>
      <c r="G13" s="41">
        <f t="shared" si="7"/>
        <v>0.3</v>
      </c>
      <c r="H13" s="41">
        <f t="shared" si="7"/>
        <v>0.198</v>
      </c>
      <c r="I13" s="41">
        <f t="shared" si="7"/>
        <v>0.1875</v>
      </c>
      <c r="J13" s="41">
        <f t="shared" si="7"/>
        <v>0.15</v>
      </c>
      <c r="K13" s="41">
        <f t="shared" si="7"/>
        <v>0.09</v>
      </c>
      <c r="L13" s="41">
        <f t="shared" si="7"/>
        <v>0.05</v>
      </c>
      <c r="M13" s="41">
        <f t="shared" si="7"/>
        <v>0.05</v>
      </c>
      <c r="N13" s="41">
        <f t="shared" si="7"/>
        <v>0.05</v>
      </c>
      <c r="O13" s="41">
        <f t="shared" si="7"/>
        <v>0.05</v>
      </c>
      <c r="P13" s="35"/>
      <c r="Q13" s="43">
        <f>SUM('ميزانية تسويق عبر قنوات توزيع'!$D13:$O13)</f>
        <v>2.438</v>
      </c>
      <c r="R13" s="44"/>
      <c r="S13" s="64"/>
      <c r="T13" s="44"/>
      <c r="U13" s="7"/>
      <c r="V13" s="7"/>
      <c r="W13" s="7"/>
      <c r="X13" s="7"/>
      <c r="Y13" s="7"/>
      <c r="Z13" s="7"/>
    </row>
    <row r="14" ht="19.5" customHeight="1">
      <c r="A14" s="7"/>
      <c r="B14" s="46" t="s">
        <v>24</v>
      </c>
      <c r="C14" s="66"/>
      <c r="D14" s="62">
        <v>25.0</v>
      </c>
      <c r="E14" s="62">
        <v>10.0</v>
      </c>
      <c r="F14" s="62">
        <v>25.0</v>
      </c>
      <c r="G14" s="62">
        <v>10.0</v>
      </c>
      <c r="H14" s="62">
        <v>25.0</v>
      </c>
      <c r="I14" s="62">
        <v>10.0</v>
      </c>
      <c r="J14" s="62">
        <v>25.0</v>
      </c>
      <c r="K14" s="62">
        <v>10.0</v>
      </c>
      <c r="L14" s="62">
        <v>25.0</v>
      </c>
      <c r="M14" s="62">
        <v>10.0</v>
      </c>
      <c r="N14" s="62">
        <v>25.0</v>
      </c>
      <c r="O14" s="62">
        <v>10.0</v>
      </c>
      <c r="P14" s="35"/>
      <c r="Q14" s="49">
        <f>SUM('ميزانية تسويق عبر قنوات توزيع'!$D14:$O14)</f>
        <v>210</v>
      </c>
      <c r="R14" s="50"/>
      <c r="S14" s="67"/>
      <c r="T14" s="50"/>
      <c r="U14" s="7"/>
      <c r="V14" s="7"/>
      <c r="W14" s="7"/>
      <c r="X14" s="7"/>
      <c r="Y14" s="7"/>
      <c r="Z14" s="7"/>
    </row>
    <row r="15" ht="19.5" customHeight="1">
      <c r="A15" s="14"/>
      <c r="B15" s="68" t="s">
        <v>25</v>
      </c>
      <c r="C15" s="69"/>
      <c r="D15" s="70">
        <f t="shared" ref="D15:O15" si="8">SUM(D11:D14)</f>
        <v>53.75</v>
      </c>
      <c r="E15" s="70">
        <f t="shared" si="8"/>
        <v>21.875</v>
      </c>
      <c r="F15" s="70">
        <f t="shared" si="8"/>
        <v>51.6875</v>
      </c>
      <c r="G15" s="70">
        <f t="shared" si="8"/>
        <v>21.8</v>
      </c>
      <c r="H15" s="70">
        <f t="shared" si="8"/>
        <v>51.698</v>
      </c>
      <c r="I15" s="70">
        <f t="shared" si="8"/>
        <v>21.6875</v>
      </c>
      <c r="J15" s="70">
        <f t="shared" si="8"/>
        <v>51.65</v>
      </c>
      <c r="K15" s="70">
        <f t="shared" si="8"/>
        <v>21.59</v>
      </c>
      <c r="L15" s="70">
        <f t="shared" si="8"/>
        <v>51.55</v>
      </c>
      <c r="M15" s="70">
        <f t="shared" si="8"/>
        <v>21.55</v>
      </c>
      <c r="N15" s="70">
        <f t="shared" si="8"/>
        <v>51.55</v>
      </c>
      <c r="O15" s="70">
        <f t="shared" si="8"/>
        <v>21.55</v>
      </c>
      <c r="P15" s="71"/>
      <c r="Q15" s="56">
        <f>SUM('ميزانية تسويق عبر قنوات توزيع'!$D15:$O15)</f>
        <v>441.938</v>
      </c>
      <c r="R15" s="57"/>
      <c r="S15" s="58"/>
      <c r="T15" s="57"/>
      <c r="U15" s="14"/>
      <c r="V15" s="14"/>
      <c r="W15" s="14"/>
      <c r="X15" s="14"/>
      <c r="Y15" s="14"/>
      <c r="Z15" s="14"/>
    </row>
    <row r="16" ht="19.5" customHeight="1">
      <c r="A16" s="7"/>
      <c r="B16" s="72" t="s">
        <v>26</v>
      </c>
      <c r="C16" s="73"/>
      <c r="D16" s="74">
        <v>0.25</v>
      </c>
      <c r="E16" s="74">
        <v>0.25</v>
      </c>
      <c r="F16" s="74">
        <v>0.25</v>
      </c>
      <c r="G16" s="74">
        <v>0.25</v>
      </c>
      <c r="H16" s="74">
        <v>0.25</v>
      </c>
      <c r="I16" s="74">
        <v>0.25</v>
      </c>
      <c r="J16" s="74">
        <v>0.25</v>
      </c>
      <c r="K16" s="74">
        <v>0.25</v>
      </c>
      <c r="L16" s="74">
        <v>0.25</v>
      </c>
      <c r="M16" s="74">
        <v>0.25</v>
      </c>
      <c r="N16" s="74">
        <v>0.25</v>
      </c>
      <c r="O16" s="74">
        <v>0.25</v>
      </c>
      <c r="P16" s="35"/>
      <c r="Q16" s="75"/>
      <c r="R16" s="76"/>
      <c r="S16" s="77"/>
      <c r="T16" s="76"/>
      <c r="U16" s="7"/>
      <c r="V16" s="7"/>
      <c r="W16" s="7"/>
      <c r="X16" s="7"/>
      <c r="Y16" s="7"/>
      <c r="Z16" s="7"/>
    </row>
    <row r="17" ht="19.5" customHeight="1">
      <c r="A17" s="7"/>
      <c r="B17" s="39" t="s">
        <v>17</v>
      </c>
      <c r="C17" s="62">
        <v>1.0</v>
      </c>
      <c r="D17" s="40">
        <f t="shared" ref="D17:O17" si="9">$C$17*D16</f>
        <v>0.25</v>
      </c>
      <c r="E17" s="40">
        <f t="shared" si="9"/>
        <v>0.25</v>
      </c>
      <c r="F17" s="40">
        <f t="shared" si="9"/>
        <v>0.25</v>
      </c>
      <c r="G17" s="40">
        <f t="shared" si="9"/>
        <v>0.25</v>
      </c>
      <c r="H17" s="40">
        <f t="shared" si="9"/>
        <v>0.25</v>
      </c>
      <c r="I17" s="40">
        <f t="shared" si="9"/>
        <v>0.25</v>
      </c>
      <c r="J17" s="40">
        <f t="shared" si="9"/>
        <v>0.25</v>
      </c>
      <c r="K17" s="40">
        <f t="shared" si="9"/>
        <v>0.25</v>
      </c>
      <c r="L17" s="40">
        <f t="shared" si="9"/>
        <v>0.25</v>
      </c>
      <c r="M17" s="40">
        <f t="shared" si="9"/>
        <v>0.25</v>
      </c>
      <c r="N17" s="40">
        <f t="shared" si="9"/>
        <v>0.25</v>
      </c>
      <c r="O17" s="63">
        <f t="shared" si="9"/>
        <v>0.25</v>
      </c>
      <c r="P17" s="35"/>
      <c r="Q17" s="43">
        <f>SUM('ميزانية تسويق عبر قنوات توزيع'!$D17:$O17)</f>
        <v>3</v>
      </c>
      <c r="R17" s="44"/>
      <c r="S17" s="64"/>
      <c r="T17" s="44"/>
      <c r="U17" s="7"/>
      <c r="V17" s="7"/>
      <c r="W17" s="7"/>
      <c r="X17" s="7"/>
      <c r="Y17" s="7"/>
      <c r="Z17" s="7"/>
    </row>
    <row r="18" ht="19.5" customHeight="1">
      <c r="A18" s="7"/>
      <c r="B18" s="39" t="s">
        <v>27</v>
      </c>
      <c r="C18" s="40"/>
      <c r="D18" s="62">
        <v>500.0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35"/>
      <c r="Q18" s="43">
        <f>SUM('ميزانية تسويق عبر قنوات توزيع'!$D18:$O18)</f>
        <v>500</v>
      </c>
      <c r="R18" s="44"/>
      <c r="S18" s="64"/>
      <c r="T18" s="44"/>
      <c r="U18" s="7"/>
      <c r="V18" s="7"/>
      <c r="W18" s="7"/>
      <c r="X18" s="7"/>
      <c r="Y18" s="7"/>
      <c r="Z18" s="7"/>
    </row>
    <row r="19" ht="19.5" customHeight="1">
      <c r="A19" s="7"/>
      <c r="B19" s="39" t="s">
        <v>28</v>
      </c>
      <c r="C19" s="40"/>
      <c r="D19" s="62">
        <v>10.0</v>
      </c>
      <c r="E19" s="62">
        <v>10.0</v>
      </c>
      <c r="F19" s="62">
        <v>10.0</v>
      </c>
      <c r="G19" s="62">
        <v>10.0</v>
      </c>
      <c r="H19" s="62">
        <v>10.0</v>
      </c>
      <c r="I19" s="62">
        <v>10.0</v>
      </c>
      <c r="J19" s="62">
        <v>10.0</v>
      </c>
      <c r="K19" s="62">
        <v>10.0</v>
      </c>
      <c r="L19" s="62">
        <v>10.0</v>
      </c>
      <c r="M19" s="62">
        <v>10.0</v>
      </c>
      <c r="N19" s="62">
        <v>10.0</v>
      </c>
      <c r="O19" s="62">
        <v>10.0</v>
      </c>
      <c r="P19" s="35"/>
      <c r="Q19" s="43">
        <f>SUM('ميزانية تسويق عبر قنوات توزيع'!$D19:$O19)</f>
        <v>120</v>
      </c>
      <c r="R19" s="44"/>
      <c r="S19" s="64"/>
      <c r="T19" s="44"/>
      <c r="U19" s="7"/>
      <c r="V19" s="7"/>
      <c r="W19" s="7"/>
      <c r="X19" s="7"/>
      <c r="Y19" s="7"/>
      <c r="Z19" s="7"/>
    </row>
    <row r="20" ht="19.5" customHeight="1">
      <c r="A20" s="7"/>
      <c r="B20" s="46" t="s">
        <v>29</v>
      </c>
      <c r="C20" s="66"/>
      <c r="D20" s="78">
        <v>25.0</v>
      </c>
      <c r="E20" s="78"/>
      <c r="F20" s="78"/>
      <c r="G20" s="78"/>
      <c r="H20" s="78"/>
      <c r="I20" s="78"/>
      <c r="J20" s="78"/>
      <c r="K20" s="78"/>
      <c r="L20" s="78"/>
      <c r="M20" s="78"/>
      <c r="N20" s="78">
        <v>25.0</v>
      </c>
      <c r="O20" s="78"/>
      <c r="P20" s="35"/>
      <c r="Q20" s="49">
        <f>SUM('ميزانية تسويق عبر قنوات توزيع'!$D20:$O20)</f>
        <v>50</v>
      </c>
      <c r="R20" s="50"/>
      <c r="S20" s="67"/>
      <c r="T20" s="50"/>
      <c r="U20" s="7"/>
      <c r="V20" s="7"/>
      <c r="W20" s="7"/>
      <c r="X20" s="7"/>
      <c r="Y20" s="7"/>
      <c r="Z20" s="7"/>
    </row>
    <row r="21" ht="19.5" customHeight="1">
      <c r="A21" s="14"/>
      <c r="B21" s="68" t="s">
        <v>30</v>
      </c>
      <c r="C21" s="69"/>
      <c r="D21" s="70">
        <f t="shared" ref="D21:O21" si="10">SUM(D17:D20)</f>
        <v>535.25</v>
      </c>
      <c r="E21" s="70">
        <f t="shared" si="10"/>
        <v>10.25</v>
      </c>
      <c r="F21" s="70">
        <f t="shared" si="10"/>
        <v>10.25</v>
      </c>
      <c r="G21" s="70">
        <f t="shared" si="10"/>
        <v>10.25</v>
      </c>
      <c r="H21" s="70">
        <f t="shared" si="10"/>
        <v>10.25</v>
      </c>
      <c r="I21" s="70">
        <f t="shared" si="10"/>
        <v>10.25</v>
      </c>
      <c r="J21" s="70">
        <f t="shared" si="10"/>
        <v>10.25</v>
      </c>
      <c r="K21" s="70">
        <f t="shared" si="10"/>
        <v>10.25</v>
      </c>
      <c r="L21" s="70">
        <f t="shared" si="10"/>
        <v>10.25</v>
      </c>
      <c r="M21" s="70">
        <f t="shared" si="10"/>
        <v>10.25</v>
      </c>
      <c r="N21" s="70">
        <f t="shared" si="10"/>
        <v>35.25</v>
      </c>
      <c r="O21" s="70">
        <f t="shared" si="10"/>
        <v>10.25</v>
      </c>
      <c r="P21" s="71"/>
      <c r="Q21" s="56">
        <f>SUM('ميزانية تسويق عبر قنوات توزيع'!$D21:$O21)</f>
        <v>673</v>
      </c>
      <c r="R21" s="57"/>
      <c r="S21" s="58"/>
      <c r="T21" s="57"/>
      <c r="U21" s="14"/>
      <c r="V21" s="14"/>
      <c r="W21" s="14"/>
      <c r="X21" s="14"/>
      <c r="Y21" s="14"/>
      <c r="Z21" s="14"/>
    </row>
    <row r="22" ht="19.5" customHeight="1">
      <c r="A22" s="7"/>
      <c r="B22" s="72" t="s">
        <v>31</v>
      </c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35"/>
      <c r="Q22" s="75"/>
      <c r="R22" s="76"/>
      <c r="S22" s="77"/>
      <c r="T22" s="76"/>
      <c r="U22" s="7"/>
      <c r="V22" s="7"/>
      <c r="W22" s="7"/>
      <c r="X22" s="7"/>
      <c r="Y22" s="7"/>
      <c r="Z22" s="7"/>
    </row>
    <row r="23" ht="19.5" customHeight="1">
      <c r="A23" s="7"/>
      <c r="B23" s="39" t="s">
        <v>18</v>
      </c>
      <c r="C23" s="40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79"/>
      <c r="P23" s="35"/>
      <c r="Q23" s="43">
        <f>SUM('ميزانية تسويق عبر قنوات توزيع'!$D23:$O23)</f>
        <v>0</v>
      </c>
      <c r="R23" s="44"/>
      <c r="S23" s="64"/>
      <c r="T23" s="44"/>
      <c r="U23" s="7"/>
      <c r="V23" s="7"/>
      <c r="W23" s="7"/>
      <c r="X23" s="7"/>
      <c r="Y23" s="7"/>
      <c r="Z23" s="7"/>
    </row>
    <row r="24" ht="19.5" customHeight="1">
      <c r="A24" s="7"/>
      <c r="B24" s="39" t="s">
        <v>32</v>
      </c>
      <c r="C24" s="40"/>
      <c r="D24" s="62">
        <v>1000.0</v>
      </c>
      <c r="E24" s="62">
        <v>1000.0</v>
      </c>
      <c r="F24" s="62">
        <v>1000.0</v>
      </c>
      <c r="G24" s="62">
        <v>1000.0</v>
      </c>
      <c r="H24" s="62">
        <v>1000.0</v>
      </c>
      <c r="I24" s="62">
        <v>1000.0</v>
      </c>
      <c r="J24" s="62">
        <v>1000.0</v>
      </c>
      <c r="K24" s="62">
        <v>1000.0</v>
      </c>
      <c r="L24" s="62">
        <v>1000.0</v>
      </c>
      <c r="M24" s="62">
        <v>1000.0</v>
      </c>
      <c r="N24" s="62">
        <v>1000.0</v>
      </c>
      <c r="O24" s="62">
        <v>1000.0</v>
      </c>
      <c r="P24" s="35"/>
      <c r="Q24" s="43">
        <f>SUM('ميزانية تسويق عبر قنوات توزيع'!$D24:$O24)</f>
        <v>12000</v>
      </c>
      <c r="R24" s="44"/>
      <c r="S24" s="64"/>
      <c r="T24" s="44"/>
      <c r="U24" s="7"/>
      <c r="V24" s="7"/>
      <c r="W24" s="7"/>
      <c r="X24" s="7"/>
      <c r="Y24" s="7"/>
      <c r="Z24" s="7"/>
    </row>
    <row r="25" ht="19.5" customHeight="1">
      <c r="A25" s="7"/>
      <c r="B25" s="39" t="s">
        <v>33</v>
      </c>
      <c r="C25" s="66"/>
      <c r="D25" s="78">
        <v>250.0</v>
      </c>
      <c r="E25" s="78">
        <v>250.0</v>
      </c>
      <c r="F25" s="78">
        <v>250.0</v>
      </c>
      <c r="G25" s="78">
        <v>250.0</v>
      </c>
      <c r="H25" s="78">
        <v>250.0</v>
      </c>
      <c r="I25" s="78">
        <v>250.0</v>
      </c>
      <c r="J25" s="78">
        <v>250.0</v>
      </c>
      <c r="K25" s="78">
        <v>250.0</v>
      </c>
      <c r="L25" s="78">
        <v>250.0</v>
      </c>
      <c r="M25" s="78">
        <v>250.0</v>
      </c>
      <c r="N25" s="78">
        <v>250.0</v>
      </c>
      <c r="O25" s="78">
        <v>250.0</v>
      </c>
      <c r="P25" s="35"/>
      <c r="Q25" s="49">
        <f>SUM('ميزانية تسويق عبر قنوات توزيع'!$D25:$O25)</f>
        <v>3000</v>
      </c>
      <c r="R25" s="50"/>
      <c r="S25" s="67"/>
      <c r="T25" s="50"/>
      <c r="U25" s="7"/>
      <c r="V25" s="7"/>
      <c r="W25" s="7"/>
      <c r="X25" s="7"/>
      <c r="Y25" s="7"/>
      <c r="Z25" s="7"/>
    </row>
    <row r="26" ht="19.5" customHeight="1">
      <c r="A26" s="14"/>
      <c r="B26" s="68" t="s">
        <v>34</v>
      </c>
      <c r="C26" s="69"/>
      <c r="D26" s="80">
        <f t="shared" ref="D26:O26" si="11">SUM(D23:D25)</f>
        <v>1250</v>
      </c>
      <c r="E26" s="80">
        <f t="shared" si="11"/>
        <v>1250</v>
      </c>
      <c r="F26" s="80">
        <f t="shared" si="11"/>
        <v>1250</v>
      </c>
      <c r="G26" s="80">
        <f t="shared" si="11"/>
        <v>1250</v>
      </c>
      <c r="H26" s="80">
        <f t="shared" si="11"/>
        <v>1250</v>
      </c>
      <c r="I26" s="80">
        <f t="shared" si="11"/>
        <v>1250</v>
      </c>
      <c r="J26" s="80">
        <f t="shared" si="11"/>
        <v>1250</v>
      </c>
      <c r="K26" s="80">
        <f t="shared" si="11"/>
        <v>1250</v>
      </c>
      <c r="L26" s="80">
        <f t="shared" si="11"/>
        <v>1250</v>
      </c>
      <c r="M26" s="80">
        <f t="shared" si="11"/>
        <v>1250</v>
      </c>
      <c r="N26" s="80">
        <f t="shared" si="11"/>
        <v>1250</v>
      </c>
      <c r="O26" s="80">
        <f t="shared" si="11"/>
        <v>1250</v>
      </c>
      <c r="P26" s="71"/>
      <c r="Q26" s="56">
        <f>SUM(Q23:Q25)</f>
        <v>15000</v>
      </c>
      <c r="R26" s="57"/>
      <c r="S26" s="81"/>
      <c r="T26" s="57"/>
      <c r="U26" s="14"/>
      <c r="V26" s="14"/>
      <c r="W26" s="14"/>
      <c r="X26" s="14"/>
      <c r="Y26" s="14"/>
      <c r="Z26" s="14"/>
    </row>
    <row r="27" ht="19.5" customHeight="1">
      <c r="A27" s="1"/>
      <c r="B27" s="82" t="s">
        <v>35</v>
      </c>
      <c r="C27" s="53"/>
      <c r="D27" s="83">
        <f t="shared" ref="D27:O27" si="12">SUM(D15,D21,D26)</f>
        <v>1839</v>
      </c>
      <c r="E27" s="83">
        <f t="shared" si="12"/>
        <v>1282.125</v>
      </c>
      <c r="F27" s="83">
        <f t="shared" si="12"/>
        <v>1311.9375</v>
      </c>
      <c r="G27" s="83">
        <f t="shared" si="12"/>
        <v>1282.05</v>
      </c>
      <c r="H27" s="83">
        <f t="shared" si="12"/>
        <v>1311.948</v>
      </c>
      <c r="I27" s="83">
        <f t="shared" si="12"/>
        <v>1281.9375</v>
      </c>
      <c r="J27" s="83">
        <f t="shared" si="12"/>
        <v>1311.9</v>
      </c>
      <c r="K27" s="83">
        <f t="shared" si="12"/>
        <v>1281.84</v>
      </c>
      <c r="L27" s="83">
        <f t="shared" si="12"/>
        <v>1311.8</v>
      </c>
      <c r="M27" s="83">
        <f t="shared" si="12"/>
        <v>1281.8</v>
      </c>
      <c r="N27" s="83">
        <f t="shared" si="12"/>
        <v>1336.8</v>
      </c>
      <c r="O27" s="83">
        <f t="shared" si="12"/>
        <v>1281.8</v>
      </c>
      <c r="P27" s="55"/>
      <c r="Q27" s="56">
        <f>SUM(Q15,Q21,Q26)</f>
        <v>16114.938</v>
      </c>
      <c r="R27" s="57"/>
      <c r="S27" s="58"/>
      <c r="T27" s="57"/>
      <c r="U27" s="1"/>
      <c r="V27" s="1"/>
      <c r="W27" s="1"/>
      <c r="X27" s="1"/>
      <c r="Y27" s="1"/>
      <c r="Z27" s="1"/>
    </row>
    <row r="28" ht="19.5" customHeight="1">
      <c r="A28" s="24"/>
      <c r="B28" s="59" t="s">
        <v>36</v>
      </c>
      <c r="C28" s="26"/>
      <c r="D28" s="60">
        <v>0.1</v>
      </c>
      <c r="E28" s="60">
        <v>0.1</v>
      </c>
      <c r="F28" s="60">
        <v>0.1</v>
      </c>
      <c r="G28" s="60">
        <v>0.1</v>
      </c>
      <c r="H28" s="60">
        <v>0.1</v>
      </c>
      <c r="I28" s="60">
        <v>0.1</v>
      </c>
      <c r="J28" s="60">
        <v>0.1</v>
      </c>
      <c r="K28" s="60">
        <v>0.1</v>
      </c>
      <c r="L28" s="60">
        <v>0.1</v>
      </c>
      <c r="M28" s="60">
        <v>0.1</v>
      </c>
      <c r="N28" s="60">
        <v>0.1</v>
      </c>
      <c r="O28" s="60">
        <v>0.1</v>
      </c>
      <c r="P28" s="28"/>
      <c r="Q28" s="29"/>
      <c r="R28" s="30"/>
      <c r="S28" s="31"/>
      <c r="T28" s="30"/>
      <c r="U28" s="24"/>
      <c r="V28" s="24"/>
      <c r="W28" s="24"/>
      <c r="X28" s="24"/>
      <c r="Y28" s="24"/>
      <c r="Z28" s="24"/>
    </row>
    <row r="29" ht="19.5" customHeight="1">
      <c r="A29" s="7"/>
      <c r="B29" s="32" t="s">
        <v>37</v>
      </c>
      <c r="C29" s="34"/>
      <c r="D29" s="33">
        <v>50.0</v>
      </c>
      <c r="E29" s="33">
        <v>50.0</v>
      </c>
      <c r="F29" s="33">
        <v>50.0</v>
      </c>
      <c r="G29" s="33">
        <v>50.0</v>
      </c>
      <c r="H29" s="33">
        <v>50.0</v>
      </c>
      <c r="I29" s="33">
        <v>50.0</v>
      </c>
      <c r="J29" s="33">
        <v>50.0</v>
      </c>
      <c r="K29" s="33">
        <v>50.0</v>
      </c>
      <c r="L29" s="33">
        <v>50.0</v>
      </c>
      <c r="M29" s="33">
        <v>50.0</v>
      </c>
      <c r="N29" s="33">
        <v>50.0</v>
      </c>
      <c r="O29" s="33">
        <v>50.0</v>
      </c>
      <c r="P29" s="35"/>
      <c r="Q29" s="36">
        <f>SUM('ميزانية تسويق عبر قنوات توزيع'!$D29:$O29)</f>
        <v>600</v>
      </c>
      <c r="R29" s="37"/>
      <c r="S29" s="38"/>
      <c r="T29" s="37"/>
      <c r="U29" s="7"/>
      <c r="V29" s="7"/>
      <c r="W29" s="7"/>
      <c r="X29" s="7"/>
      <c r="Y29" s="7"/>
      <c r="Z29" s="7"/>
    </row>
    <row r="30" ht="19.5" customHeight="1">
      <c r="A30" s="7"/>
      <c r="B30" s="39" t="s">
        <v>24</v>
      </c>
      <c r="C30" s="40"/>
      <c r="D30" s="84">
        <v>250.0</v>
      </c>
      <c r="E30" s="84">
        <v>250.0</v>
      </c>
      <c r="F30" s="84">
        <v>250.0</v>
      </c>
      <c r="G30" s="84">
        <v>250.0</v>
      </c>
      <c r="H30" s="84">
        <v>250.0</v>
      </c>
      <c r="I30" s="84">
        <v>250.0</v>
      </c>
      <c r="J30" s="84">
        <v>250.0</v>
      </c>
      <c r="K30" s="84">
        <v>250.0</v>
      </c>
      <c r="L30" s="84">
        <v>250.0</v>
      </c>
      <c r="M30" s="84">
        <v>250.0</v>
      </c>
      <c r="N30" s="84">
        <v>250.0</v>
      </c>
      <c r="O30" s="84">
        <v>250.0</v>
      </c>
      <c r="P30" s="42"/>
      <c r="Q30" s="43">
        <f>SUM('ميزانية تسويق عبر قنوات توزيع'!$D30:$O30)</f>
        <v>3000</v>
      </c>
      <c r="R30" s="44"/>
      <c r="S30" s="45"/>
      <c r="T30" s="44"/>
      <c r="U30" s="7"/>
      <c r="V30" s="7"/>
      <c r="W30" s="7"/>
      <c r="X30" s="7"/>
      <c r="Y30" s="7"/>
      <c r="Z30" s="7"/>
    </row>
    <row r="31" ht="19.5" customHeight="1">
      <c r="A31" s="7"/>
      <c r="B31" s="39" t="s">
        <v>38</v>
      </c>
      <c r="C31" s="40"/>
      <c r="D31" s="84">
        <v>600.0</v>
      </c>
      <c r="E31" s="84">
        <v>600.0</v>
      </c>
      <c r="F31" s="84">
        <v>600.0</v>
      </c>
      <c r="G31" s="84">
        <v>600.0</v>
      </c>
      <c r="H31" s="84">
        <v>600.0</v>
      </c>
      <c r="I31" s="84">
        <v>600.0</v>
      </c>
      <c r="J31" s="84">
        <v>600.0</v>
      </c>
      <c r="K31" s="84">
        <v>600.0</v>
      </c>
      <c r="L31" s="84">
        <v>600.0</v>
      </c>
      <c r="M31" s="84">
        <v>600.0</v>
      </c>
      <c r="N31" s="84">
        <v>600.0</v>
      </c>
      <c r="O31" s="84">
        <v>600.0</v>
      </c>
      <c r="P31" s="42"/>
      <c r="Q31" s="43">
        <f>SUM('ميزانية تسويق عبر قنوات توزيع'!$D31:$O31)</f>
        <v>7200</v>
      </c>
      <c r="R31" s="44"/>
      <c r="S31" s="45"/>
      <c r="T31" s="44"/>
      <c r="U31" s="7"/>
      <c r="V31" s="7"/>
      <c r="W31" s="7"/>
      <c r="X31" s="7"/>
      <c r="Y31" s="7"/>
      <c r="Z31" s="7"/>
    </row>
    <row r="32" ht="19.5" customHeight="1">
      <c r="A32" s="7"/>
      <c r="B32" s="39" t="s">
        <v>39</v>
      </c>
      <c r="C32" s="65">
        <v>0.1</v>
      </c>
      <c r="D32" s="41">
        <f t="shared" ref="D32:O32" si="13">D3*D28*$C$32</f>
        <v>7.5</v>
      </c>
      <c r="E32" s="41">
        <f t="shared" si="13"/>
        <v>7.5</v>
      </c>
      <c r="F32" s="41">
        <f t="shared" si="13"/>
        <v>5</v>
      </c>
      <c r="G32" s="41">
        <f t="shared" si="13"/>
        <v>15</v>
      </c>
      <c r="H32" s="41">
        <f t="shared" si="13"/>
        <v>12</v>
      </c>
      <c r="I32" s="41">
        <f t="shared" si="13"/>
        <v>15</v>
      </c>
      <c r="J32" s="41">
        <f t="shared" si="13"/>
        <v>15</v>
      </c>
      <c r="K32" s="41">
        <f t="shared" si="13"/>
        <v>18</v>
      </c>
      <c r="L32" s="41">
        <f t="shared" si="13"/>
        <v>20</v>
      </c>
      <c r="M32" s="41">
        <f t="shared" si="13"/>
        <v>20</v>
      </c>
      <c r="N32" s="41">
        <f t="shared" si="13"/>
        <v>20</v>
      </c>
      <c r="O32" s="41">
        <f t="shared" si="13"/>
        <v>20</v>
      </c>
      <c r="P32" s="42"/>
      <c r="Q32" s="43">
        <f>SUM('ميزانية تسويق عبر قنوات توزيع'!$D32:$O32)</f>
        <v>175</v>
      </c>
      <c r="R32" s="44"/>
      <c r="S32" s="45"/>
      <c r="T32" s="44"/>
      <c r="U32" s="7"/>
      <c r="V32" s="7"/>
      <c r="W32" s="7"/>
      <c r="X32" s="7"/>
      <c r="Y32" s="7"/>
      <c r="Z32" s="7"/>
    </row>
    <row r="33" ht="19.5" customHeight="1">
      <c r="A33" s="7"/>
      <c r="B33" s="46" t="s">
        <v>40</v>
      </c>
      <c r="C33" s="47">
        <v>0.1</v>
      </c>
      <c r="D33" s="41">
        <f t="shared" ref="D33:O33" si="14">D3*D28*$C$33</f>
        <v>7.5</v>
      </c>
      <c r="E33" s="41">
        <f t="shared" si="14"/>
        <v>7.5</v>
      </c>
      <c r="F33" s="41">
        <f t="shared" si="14"/>
        <v>5</v>
      </c>
      <c r="G33" s="41">
        <f t="shared" si="14"/>
        <v>15</v>
      </c>
      <c r="H33" s="41">
        <f t="shared" si="14"/>
        <v>12</v>
      </c>
      <c r="I33" s="41">
        <f t="shared" si="14"/>
        <v>15</v>
      </c>
      <c r="J33" s="41">
        <f t="shared" si="14"/>
        <v>15</v>
      </c>
      <c r="K33" s="41">
        <f t="shared" si="14"/>
        <v>18</v>
      </c>
      <c r="L33" s="41">
        <f t="shared" si="14"/>
        <v>20</v>
      </c>
      <c r="M33" s="41">
        <f t="shared" si="14"/>
        <v>20</v>
      </c>
      <c r="N33" s="41">
        <f t="shared" si="14"/>
        <v>20</v>
      </c>
      <c r="O33" s="41">
        <f t="shared" si="14"/>
        <v>20</v>
      </c>
      <c r="P33" s="35"/>
      <c r="Q33" s="49">
        <f>SUM('ميزانية تسويق عبر قنوات توزيع'!$D33:$O33)</f>
        <v>175</v>
      </c>
      <c r="R33" s="50"/>
      <c r="S33" s="67"/>
      <c r="T33" s="50"/>
      <c r="U33" s="7"/>
      <c r="V33" s="7"/>
      <c r="W33" s="7"/>
      <c r="X33" s="7"/>
      <c r="Y33" s="7"/>
      <c r="Z33" s="7"/>
    </row>
    <row r="34" ht="19.5" customHeight="1">
      <c r="A34" s="1"/>
      <c r="B34" s="52" t="s">
        <v>41</v>
      </c>
      <c r="C34" s="53"/>
      <c r="D34" s="54">
        <f t="shared" ref="D34:O34" si="15">SUM(D29:D33)</f>
        <v>915</v>
      </c>
      <c r="E34" s="54">
        <f t="shared" si="15"/>
        <v>915</v>
      </c>
      <c r="F34" s="54">
        <f t="shared" si="15"/>
        <v>910</v>
      </c>
      <c r="G34" s="54">
        <f t="shared" si="15"/>
        <v>930</v>
      </c>
      <c r="H34" s="54">
        <f t="shared" si="15"/>
        <v>924</v>
      </c>
      <c r="I34" s="54">
        <f t="shared" si="15"/>
        <v>930</v>
      </c>
      <c r="J34" s="54">
        <f t="shared" si="15"/>
        <v>930</v>
      </c>
      <c r="K34" s="54">
        <f t="shared" si="15"/>
        <v>936</v>
      </c>
      <c r="L34" s="54">
        <f t="shared" si="15"/>
        <v>940</v>
      </c>
      <c r="M34" s="54">
        <f t="shared" si="15"/>
        <v>940</v>
      </c>
      <c r="N34" s="54">
        <f t="shared" si="15"/>
        <v>940</v>
      </c>
      <c r="O34" s="54">
        <f t="shared" si="15"/>
        <v>940</v>
      </c>
      <c r="P34" s="55"/>
      <c r="Q34" s="56">
        <f>SUM(Q29:Q33)</f>
        <v>11150</v>
      </c>
      <c r="R34" s="57"/>
      <c r="S34" s="58"/>
      <c r="T34" s="57"/>
      <c r="U34" s="1"/>
      <c r="V34" s="1"/>
      <c r="W34" s="1"/>
      <c r="X34" s="1"/>
      <c r="Y34" s="1"/>
      <c r="Z34" s="1"/>
    </row>
    <row r="35" ht="19.5" customHeight="1">
      <c r="A35" s="24"/>
      <c r="B35" s="59" t="s">
        <v>42</v>
      </c>
      <c r="C35" s="26"/>
      <c r="D35" s="60">
        <v>0.0</v>
      </c>
      <c r="E35" s="60">
        <v>0.0</v>
      </c>
      <c r="F35" s="60">
        <v>0.0</v>
      </c>
      <c r="G35" s="60">
        <v>0.0</v>
      </c>
      <c r="H35" s="60">
        <v>0.0</v>
      </c>
      <c r="I35" s="60">
        <v>0.15</v>
      </c>
      <c r="J35" s="60">
        <v>0.2</v>
      </c>
      <c r="K35" s="60">
        <v>0.4</v>
      </c>
      <c r="L35" s="60">
        <v>0.4</v>
      </c>
      <c r="M35" s="60">
        <v>0.4</v>
      </c>
      <c r="N35" s="60">
        <v>0.4</v>
      </c>
      <c r="O35" s="60">
        <v>0.4</v>
      </c>
      <c r="P35" s="28"/>
      <c r="Q35" s="29"/>
      <c r="R35" s="30"/>
      <c r="S35" s="31"/>
      <c r="T35" s="30"/>
      <c r="U35" s="24"/>
      <c r="V35" s="24"/>
      <c r="W35" s="24"/>
      <c r="X35" s="24"/>
      <c r="Y35" s="24"/>
      <c r="Z35" s="24"/>
    </row>
    <row r="36" ht="19.5" customHeight="1">
      <c r="A36" s="7"/>
      <c r="B36" s="32" t="s">
        <v>37</v>
      </c>
      <c r="C36" s="34"/>
      <c r="D36" s="33">
        <v>50.0</v>
      </c>
      <c r="E36" s="33">
        <v>50.0</v>
      </c>
      <c r="F36" s="33">
        <v>50.0</v>
      </c>
      <c r="G36" s="33">
        <v>50.0</v>
      </c>
      <c r="H36" s="33">
        <v>50.0</v>
      </c>
      <c r="I36" s="33">
        <v>50.0</v>
      </c>
      <c r="J36" s="33">
        <v>50.0</v>
      </c>
      <c r="K36" s="33">
        <v>50.0</v>
      </c>
      <c r="L36" s="33">
        <v>50.0</v>
      </c>
      <c r="M36" s="33">
        <v>50.0</v>
      </c>
      <c r="N36" s="33">
        <v>50.0</v>
      </c>
      <c r="O36" s="33">
        <v>50.0</v>
      </c>
      <c r="P36" s="35"/>
      <c r="Q36" s="36">
        <f>SUM('ميزانية تسويق عبر قنوات توزيع'!$D36:$O36)</f>
        <v>600</v>
      </c>
      <c r="R36" s="37"/>
      <c r="S36" s="38"/>
      <c r="T36" s="37"/>
      <c r="U36" s="7"/>
      <c r="V36" s="7"/>
      <c r="W36" s="7"/>
      <c r="X36" s="7"/>
      <c r="Y36" s="7"/>
      <c r="Z36" s="7"/>
    </row>
    <row r="37" ht="19.5" customHeight="1">
      <c r="A37" s="7"/>
      <c r="B37" s="39" t="s">
        <v>24</v>
      </c>
      <c r="C37" s="40"/>
      <c r="D37" s="84">
        <v>250.0</v>
      </c>
      <c r="E37" s="84">
        <v>250.0</v>
      </c>
      <c r="F37" s="84">
        <v>250.0</v>
      </c>
      <c r="G37" s="84">
        <v>250.0</v>
      </c>
      <c r="H37" s="84">
        <v>250.0</v>
      </c>
      <c r="I37" s="84">
        <v>250.0</v>
      </c>
      <c r="J37" s="84">
        <v>250.0</v>
      </c>
      <c r="K37" s="84">
        <v>250.0</v>
      </c>
      <c r="L37" s="84">
        <v>250.0</v>
      </c>
      <c r="M37" s="84">
        <v>250.0</v>
      </c>
      <c r="N37" s="84">
        <v>250.0</v>
      </c>
      <c r="O37" s="84">
        <v>250.0</v>
      </c>
      <c r="P37" s="42"/>
      <c r="Q37" s="43">
        <f>SUM('ميزانية تسويق عبر قنوات توزيع'!$D37:$O37)</f>
        <v>3000</v>
      </c>
      <c r="R37" s="44"/>
      <c r="S37" s="45"/>
      <c r="T37" s="44"/>
      <c r="U37" s="7"/>
      <c r="V37" s="7"/>
      <c r="W37" s="7"/>
      <c r="X37" s="7"/>
      <c r="Y37" s="7"/>
      <c r="Z37" s="7"/>
    </row>
    <row r="38" ht="19.5" customHeight="1">
      <c r="A38" s="7"/>
      <c r="B38" s="39" t="s">
        <v>38</v>
      </c>
      <c r="C38" s="40"/>
      <c r="D38" s="84">
        <v>600.0</v>
      </c>
      <c r="E38" s="84">
        <v>600.0</v>
      </c>
      <c r="F38" s="84">
        <v>600.0</v>
      </c>
      <c r="G38" s="84">
        <v>600.0</v>
      </c>
      <c r="H38" s="84">
        <v>600.0</v>
      </c>
      <c r="I38" s="84">
        <v>600.0</v>
      </c>
      <c r="J38" s="84">
        <v>600.0</v>
      </c>
      <c r="K38" s="84">
        <v>600.0</v>
      </c>
      <c r="L38" s="84">
        <v>600.0</v>
      </c>
      <c r="M38" s="84">
        <v>600.0</v>
      </c>
      <c r="N38" s="84">
        <v>600.0</v>
      </c>
      <c r="O38" s="84">
        <v>600.0</v>
      </c>
      <c r="P38" s="42"/>
      <c r="Q38" s="43">
        <f>SUM('ميزانية تسويق عبر قنوات توزيع'!$D38:$O38)</f>
        <v>7200</v>
      </c>
      <c r="R38" s="44"/>
      <c r="S38" s="45"/>
      <c r="T38" s="44"/>
      <c r="U38" s="7"/>
      <c r="V38" s="7"/>
      <c r="W38" s="7"/>
      <c r="X38" s="7"/>
      <c r="Y38" s="7"/>
      <c r="Z38" s="7"/>
    </row>
    <row r="39" ht="19.5" customHeight="1">
      <c r="A39" s="7"/>
      <c r="B39" s="46" t="s">
        <v>43</v>
      </c>
      <c r="C39" s="47">
        <v>0.15</v>
      </c>
      <c r="D39" s="66">
        <f t="shared" ref="D39:O39" si="16">D3*D35*$C$39</f>
        <v>0</v>
      </c>
      <c r="E39" s="66">
        <f t="shared" si="16"/>
        <v>0</v>
      </c>
      <c r="F39" s="66">
        <f t="shared" si="16"/>
        <v>0</v>
      </c>
      <c r="G39" s="66">
        <f t="shared" si="16"/>
        <v>0</v>
      </c>
      <c r="H39" s="66">
        <f t="shared" si="16"/>
        <v>0</v>
      </c>
      <c r="I39" s="66">
        <f t="shared" si="16"/>
        <v>33.75</v>
      </c>
      <c r="J39" s="66">
        <f t="shared" si="16"/>
        <v>45</v>
      </c>
      <c r="K39" s="66">
        <f t="shared" si="16"/>
        <v>108</v>
      </c>
      <c r="L39" s="66">
        <f t="shared" si="16"/>
        <v>120</v>
      </c>
      <c r="M39" s="66">
        <f t="shared" si="16"/>
        <v>120</v>
      </c>
      <c r="N39" s="66">
        <f t="shared" si="16"/>
        <v>120</v>
      </c>
      <c r="O39" s="66">
        <f t="shared" si="16"/>
        <v>120</v>
      </c>
      <c r="P39" s="35"/>
      <c r="Q39" s="49">
        <f>SUM('ميزانية تسويق عبر قنوات توزيع'!$D39:$O39)</f>
        <v>666.75</v>
      </c>
      <c r="R39" s="50"/>
      <c r="S39" s="67"/>
      <c r="T39" s="50"/>
      <c r="U39" s="7"/>
      <c r="V39" s="7"/>
      <c r="W39" s="7"/>
      <c r="X39" s="7"/>
      <c r="Y39" s="7"/>
      <c r="Z39" s="7"/>
    </row>
    <row r="40" ht="19.5" customHeight="1">
      <c r="A40" s="1"/>
      <c r="B40" s="52" t="s">
        <v>44</v>
      </c>
      <c r="C40" s="53"/>
      <c r="D40" s="54">
        <f t="shared" ref="D40:O40" si="17">SUM(D36:D39)</f>
        <v>900</v>
      </c>
      <c r="E40" s="54">
        <f t="shared" si="17"/>
        <v>900</v>
      </c>
      <c r="F40" s="54">
        <f t="shared" si="17"/>
        <v>900</v>
      </c>
      <c r="G40" s="54">
        <f t="shared" si="17"/>
        <v>900</v>
      </c>
      <c r="H40" s="54">
        <f t="shared" si="17"/>
        <v>900</v>
      </c>
      <c r="I40" s="54">
        <f t="shared" si="17"/>
        <v>933.75</v>
      </c>
      <c r="J40" s="54">
        <f t="shared" si="17"/>
        <v>945</v>
      </c>
      <c r="K40" s="54">
        <f t="shared" si="17"/>
        <v>1008</v>
      </c>
      <c r="L40" s="54">
        <f t="shared" si="17"/>
        <v>1020</v>
      </c>
      <c r="M40" s="54">
        <f t="shared" si="17"/>
        <v>1020</v>
      </c>
      <c r="N40" s="54">
        <f t="shared" si="17"/>
        <v>1020</v>
      </c>
      <c r="O40" s="54">
        <f t="shared" si="17"/>
        <v>1020</v>
      </c>
      <c r="P40" s="55"/>
      <c r="Q40" s="56">
        <f>SUM(Q36:Q39)</f>
        <v>11466.75</v>
      </c>
      <c r="R40" s="57"/>
      <c r="S40" s="58"/>
      <c r="T40" s="57"/>
      <c r="U40" s="1"/>
      <c r="V40" s="1"/>
      <c r="W40" s="1"/>
      <c r="X40" s="1"/>
      <c r="Y40" s="1"/>
      <c r="Z40" s="1"/>
    </row>
    <row r="41" ht="19.5" customHeight="1">
      <c r="A41" s="24"/>
      <c r="B41" s="59" t="s">
        <v>45</v>
      </c>
      <c r="C41" s="26"/>
      <c r="D41" s="60">
        <v>0.0</v>
      </c>
      <c r="E41" s="60">
        <v>0.0</v>
      </c>
      <c r="F41" s="60">
        <v>0.25</v>
      </c>
      <c r="G41" s="60">
        <v>0.6</v>
      </c>
      <c r="H41" s="60">
        <v>0.67</v>
      </c>
      <c r="I41" s="60">
        <v>0.6</v>
      </c>
      <c r="J41" s="60">
        <v>0.6</v>
      </c>
      <c r="K41" s="60">
        <v>0.5</v>
      </c>
      <c r="L41" s="60">
        <v>0.3</v>
      </c>
      <c r="M41" s="60">
        <v>0.3</v>
      </c>
      <c r="N41" s="60">
        <v>0.3</v>
      </c>
      <c r="O41" s="60">
        <v>0.3</v>
      </c>
      <c r="P41" s="28"/>
      <c r="Q41" s="29"/>
      <c r="R41" s="30"/>
      <c r="S41" s="31"/>
      <c r="T41" s="30"/>
      <c r="U41" s="24"/>
      <c r="V41" s="24"/>
      <c r="W41" s="24"/>
      <c r="X41" s="24"/>
      <c r="Y41" s="24"/>
      <c r="Z41" s="24"/>
    </row>
    <row r="42" ht="19.5" customHeight="1">
      <c r="A42" s="7"/>
      <c r="B42" s="32" t="s">
        <v>37</v>
      </c>
      <c r="C42" s="34"/>
      <c r="D42" s="33">
        <v>50.0</v>
      </c>
      <c r="E42" s="33">
        <v>50.0</v>
      </c>
      <c r="F42" s="33">
        <v>50.0</v>
      </c>
      <c r="G42" s="33">
        <v>50.0</v>
      </c>
      <c r="H42" s="33">
        <v>50.0</v>
      </c>
      <c r="I42" s="33">
        <v>50.0</v>
      </c>
      <c r="J42" s="33">
        <v>50.0</v>
      </c>
      <c r="K42" s="33">
        <v>50.0</v>
      </c>
      <c r="L42" s="33">
        <v>50.0</v>
      </c>
      <c r="M42" s="33">
        <v>50.0</v>
      </c>
      <c r="N42" s="33">
        <v>50.0</v>
      </c>
      <c r="O42" s="33">
        <v>50.0</v>
      </c>
      <c r="P42" s="35"/>
      <c r="Q42" s="36">
        <f>SUM('ميزانية تسويق عبر قنوات توزيع'!$D42:$O42)</f>
        <v>600</v>
      </c>
      <c r="R42" s="37"/>
      <c r="S42" s="38"/>
      <c r="T42" s="37"/>
      <c r="U42" s="7"/>
      <c r="V42" s="7"/>
      <c r="W42" s="7"/>
      <c r="X42" s="7"/>
      <c r="Y42" s="7"/>
      <c r="Z42" s="7"/>
    </row>
    <row r="43" ht="19.5" customHeight="1">
      <c r="A43" s="7"/>
      <c r="B43" s="39" t="s">
        <v>24</v>
      </c>
      <c r="C43" s="40"/>
      <c r="D43" s="84">
        <v>250.0</v>
      </c>
      <c r="E43" s="84">
        <v>250.0</v>
      </c>
      <c r="F43" s="84">
        <v>250.0</v>
      </c>
      <c r="G43" s="84">
        <v>250.0</v>
      </c>
      <c r="H43" s="84">
        <v>250.0</v>
      </c>
      <c r="I43" s="84">
        <v>250.0</v>
      </c>
      <c r="J43" s="84">
        <v>250.0</v>
      </c>
      <c r="K43" s="84">
        <v>250.0</v>
      </c>
      <c r="L43" s="84">
        <v>250.0</v>
      </c>
      <c r="M43" s="84">
        <v>250.0</v>
      </c>
      <c r="N43" s="84">
        <v>250.0</v>
      </c>
      <c r="O43" s="84">
        <v>250.0</v>
      </c>
      <c r="P43" s="42"/>
      <c r="Q43" s="43">
        <f>SUM('ميزانية تسويق عبر قنوات توزيع'!$D43:$O43)</f>
        <v>3000</v>
      </c>
      <c r="R43" s="44"/>
      <c r="S43" s="45"/>
      <c r="T43" s="44"/>
      <c r="U43" s="7"/>
      <c r="V43" s="7"/>
      <c r="W43" s="7"/>
      <c r="X43" s="7"/>
      <c r="Y43" s="7"/>
      <c r="Z43" s="7"/>
    </row>
    <row r="44" ht="19.5" customHeight="1">
      <c r="A44" s="7"/>
      <c r="B44" s="39" t="s">
        <v>38</v>
      </c>
      <c r="C44" s="40"/>
      <c r="D44" s="84">
        <v>600.0</v>
      </c>
      <c r="E44" s="84">
        <v>600.0</v>
      </c>
      <c r="F44" s="84">
        <v>600.0</v>
      </c>
      <c r="G44" s="84">
        <v>600.0</v>
      </c>
      <c r="H44" s="84">
        <v>600.0</v>
      </c>
      <c r="I44" s="84">
        <v>600.0</v>
      </c>
      <c r="J44" s="84">
        <v>600.0</v>
      </c>
      <c r="K44" s="84">
        <v>600.0</v>
      </c>
      <c r="L44" s="84">
        <v>600.0</v>
      </c>
      <c r="M44" s="84">
        <v>600.0</v>
      </c>
      <c r="N44" s="84">
        <v>600.0</v>
      </c>
      <c r="O44" s="84">
        <v>600.0</v>
      </c>
      <c r="P44" s="42"/>
      <c r="Q44" s="43">
        <f>SUM('ميزانية تسويق عبر قنوات توزيع'!$D44:$O44)</f>
        <v>7200</v>
      </c>
      <c r="R44" s="44"/>
      <c r="S44" s="45"/>
      <c r="T44" s="44"/>
      <c r="U44" s="7"/>
      <c r="V44" s="7"/>
      <c r="W44" s="7"/>
      <c r="X44" s="7"/>
      <c r="Y44" s="7"/>
      <c r="Z44" s="7"/>
    </row>
    <row r="45" ht="19.5" customHeight="1">
      <c r="A45" s="7"/>
      <c r="B45" s="46" t="s">
        <v>46</v>
      </c>
      <c r="C45" s="47">
        <v>0.1</v>
      </c>
      <c r="D45" s="66">
        <f t="shared" ref="D45:O45" si="18">D3*D41*$C$45</f>
        <v>0</v>
      </c>
      <c r="E45" s="66">
        <f t="shared" si="18"/>
        <v>0</v>
      </c>
      <c r="F45" s="66">
        <f t="shared" si="18"/>
        <v>12.5</v>
      </c>
      <c r="G45" s="66">
        <f t="shared" si="18"/>
        <v>90</v>
      </c>
      <c r="H45" s="66">
        <f t="shared" si="18"/>
        <v>80.4</v>
      </c>
      <c r="I45" s="66">
        <f t="shared" si="18"/>
        <v>90</v>
      </c>
      <c r="J45" s="66">
        <f t="shared" si="18"/>
        <v>90</v>
      </c>
      <c r="K45" s="66">
        <f t="shared" si="18"/>
        <v>90</v>
      </c>
      <c r="L45" s="66">
        <f t="shared" si="18"/>
        <v>60</v>
      </c>
      <c r="M45" s="66">
        <f t="shared" si="18"/>
        <v>60</v>
      </c>
      <c r="N45" s="66">
        <f t="shared" si="18"/>
        <v>60</v>
      </c>
      <c r="O45" s="66">
        <f t="shared" si="18"/>
        <v>60</v>
      </c>
      <c r="P45" s="35"/>
      <c r="Q45" s="49">
        <f>SUM('ميزانية تسويق عبر قنوات توزيع'!$D45:$O45)</f>
        <v>692.9</v>
      </c>
      <c r="R45" s="50"/>
      <c r="S45" s="67"/>
      <c r="T45" s="50"/>
      <c r="U45" s="7"/>
      <c r="V45" s="7"/>
      <c r="W45" s="7"/>
      <c r="X45" s="7"/>
      <c r="Y45" s="7"/>
      <c r="Z45" s="7"/>
    </row>
    <row r="46" ht="19.5" customHeight="1">
      <c r="A46" s="1"/>
      <c r="B46" s="52" t="s">
        <v>47</v>
      </c>
      <c r="C46" s="53"/>
      <c r="D46" s="54">
        <f t="shared" ref="D46:O46" si="19">SUM(D42:D45)</f>
        <v>900</v>
      </c>
      <c r="E46" s="54">
        <f t="shared" si="19"/>
        <v>900</v>
      </c>
      <c r="F46" s="54">
        <f t="shared" si="19"/>
        <v>912.5</v>
      </c>
      <c r="G46" s="54">
        <f t="shared" si="19"/>
        <v>990</v>
      </c>
      <c r="H46" s="54">
        <f t="shared" si="19"/>
        <v>980.4</v>
      </c>
      <c r="I46" s="54">
        <f t="shared" si="19"/>
        <v>990</v>
      </c>
      <c r="J46" s="54">
        <f t="shared" si="19"/>
        <v>990</v>
      </c>
      <c r="K46" s="54">
        <f t="shared" si="19"/>
        <v>990</v>
      </c>
      <c r="L46" s="54">
        <f t="shared" si="19"/>
        <v>960</v>
      </c>
      <c r="M46" s="54">
        <f t="shared" si="19"/>
        <v>960</v>
      </c>
      <c r="N46" s="54">
        <f t="shared" si="19"/>
        <v>960</v>
      </c>
      <c r="O46" s="54">
        <f t="shared" si="19"/>
        <v>960</v>
      </c>
      <c r="P46" s="55"/>
      <c r="Q46" s="56">
        <f>SUM(Q42:Q45)</f>
        <v>11492.9</v>
      </c>
      <c r="R46" s="57"/>
      <c r="S46" s="58"/>
      <c r="T46" s="57"/>
      <c r="U46" s="1"/>
      <c r="V46" s="1"/>
      <c r="W46" s="1"/>
      <c r="X46" s="1"/>
      <c r="Y46" s="1"/>
      <c r="Z46" s="1"/>
    </row>
    <row r="47" ht="19.5" customHeight="1">
      <c r="A47" s="24"/>
      <c r="B47" s="85" t="s">
        <v>48</v>
      </c>
      <c r="C47" s="8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9"/>
      <c r="R47" s="30"/>
      <c r="S47" s="31"/>
      <c r="T47" s="30"/>
      <c r="U47" s="24"/>
      <c r="V47" s="24"/>
      <c r="W47" s="24"/>
      <c r="X47" s="24"/>
      <c r="Y47" s="24"/>
      <c r="Z47" s="24"/>
    </row>
    <row r="48" ht="19.5" customHeight="1">
      <c r="A48" s="7"/>
      <c r="B48" s="32" t="s">
        <v>49</v>
      </c>
      <c r="C48" s="34"/>
      <c r="D48" s="33">
        <v>50.0</v>
      </c>
      <c r="E48" s="33">
        <v>50.0</v>
      </c>
      <c r="F48" s="33">
        <v>50.0</v>
      </c>
      <c r="G48" s="33">
        <v>50.0</v>
      </c>
      <c r="H48" s="33">
        <v>50.0</v>
      </c>
      <c r="I48" s="33">
        <v>50.0</v>
      </c>
      <c r="J48" s="33">
        <v>50.0</v>
      </c>
      <c r="K48" s="33">
        <v>50.0</v>
      </c>
      <c r="L48" s="33">
        <v>50.0</v>
      </c>
      <c r="M48" s="33">
        <v>50.0</v>
      </c>
      <c r="N48" s="33">
        <v>50.0</v>
      </c>
      <c r="O48" s="33">
        <v>50.0</v>
      </c>
      <c r="P48" s="35"/>
      <c r="Q48" s="36">
        <f>SUM('ميزانية تسويق عبر قنوات توزيع'!$D48:$O48)</f>
        <v>600</v>
      </c>
      <c r="R48" s="37"/>
      <c r="S48" s="38"/>
      <c r="T48" s="37"/>
      <c r="U48" s="7"/>
      <c r="V48" s="7"/>
      <c r="W48" s="7"/>
      <c r="X48" s="7"/>
      <c r="Y48" s="7"/>
      <c r="Z48" s="7"/>
    </row>
    <row r="49" ht="19.5" customHeight="1">
      <c r="A49" s="7"/>
      <c r="B49" s="39" t="s">
        <v>37</v>
      </c>
      <c r="C49" s="40"/>
      <c r="D49" s="84">
        <v>250.0</v>
      </c>
      <c r="E49" s="84">
        <v>250.0</v>
      </c>
      <c r="F49" s="84">
        <v>250.0</v>
      </c>
      <c r="G49" s="84">
        <v>250.0</v>
      </c>
      <c r="H49" s="84">
        <v>250.0</v>
      </c>
      <c r="I49" s="84">
        <v>250.0</v>
      </c>
      <c r="J49" s="84">
        <v>250.0</v>
      </c>
      <c r="K49" s="84">
        <v>250.0</v>
      </c>
      <c r="L49" s="84">
        <v>250.0</v>
      </c>
      <c r="M49" s="84">
        <v>250.0</v>
      </c>
      <c r="N49" s="84">
        <v>250.0</v>
      </c>
      <c r="O49" s="84">
        <v>250.0</v>
      </c>
      <c r="P49" s="42"/>
      <c r="Q49" s="43">
        <f>SUM('ميزانية تسويق عبر قنوات توزيع'!$D49:$O49)</f>
        <v>3000</v>
      </c>
      <c r="R49" s="44"/>
      <c r="S49" s="45"/>
      <c r="T49" s="44"/>
      <c r="U49" s="7"/>
      <c r="V49" s="7"/>
      <c r="W49" s="7"/>
      <c r="X49" s="7"/>
      <c r="Y49" s="7"/>
      <c r="Z49" s="7"/>
    </row>
    <row r="50" ht="19.5" customHeight="1">
      <c r="A50" s="7"/>
      <c r="B50" s="46" t="s">
        <v>50</v>
      </c>
      <c r="C50" s="66"/>
      <c r="D50" s="78">
        <v>600.0</v>
      </c>
      <c r="E50" s="78">
        <v>600.0</v>
      </c>
      <c r="F50" s="78">
        <v>600.0</v>
      </c>
      <c r="G50" s="78">
        <v>600.0</v>
      </c>
      <c r="H50" s="78">
        <v>600.0</v>
      </c>
      <c r="I50" s="78">
        <v>600.0</v>
      </c>
      <c r="J50" s="78">
        <v>600.0</v>
      </c>
      <c r="K50" s="78">
        <v>600.0</v>
      </c>
      <c r="L50" s="78">
        <v>600.0</v>
      </c>
      <c r="M50" s="78">
        <v>600.0</v>
      </c>
      <c r="N50" s="78">
        <v>600.0</v>
      </c>
      <c r="O50" s="78">
        <v>600.0</v>
      </c>
      <c r="P50" s="35"/>
      <c r="Q50" s="49">
        <f>SUM('ميزانية تسويق عبر قنوات توزيع'!$D50:$O50)</f>
        <v>7200</v>
      </c>
      <c r="R50" s="50"/>
      <c r="S50" s="67"/>
      <c r="T50" s="50"/>
      <c r="U50" s="7"/>
      <c r="V50" s="7"/>
      <c r="W50" s="7"/>
      <c r="X50" s="7"/>
      <c r="Y50" s="7"/>
      <c r="Z50" s="7"/>
    </row>
    <row r="51" ht="19.5" customHeight="1">
      <c r="A51" s="1"/>
      <c r="B51" s="52" t="s">
        <v>51</v>
      </c>
      <c r="C51" s="53"/>
      <c r="D51" s="54">
        <f t="shared" ref="D51:O51" si="20">SUM(D48:D50)</f>
        <v>900</v>
      </c>
      <c r="E51" s="54">
        <f t="shared" si="20"/>
        <v>900</v>
      </c>
      <c r="F51" s="54">
        <f t="shared" si="20"/>
        <v>900</v>
      </c>
      <c r="G51" s="54">
        <f t="shared" si="20"/>
        <v>900</v>
      </c>
      <c r="H51" s="54">
        <f t="shared" si="20"/>
        <v>900</v>
      </c>
      <c r="I51" s="54">
        <f t="shared" si="20"/>
        <v>900</v>
      </c>
      <c r="J51" s="54">
        <f t="shared" si="20"/>
        <v>900</v>
      </c>
      <c r="K51" s="54">
        <f t="shared" si="20"/>
        <v>900</v>
      </c>
      <c r="L51" s="54">
        <f t="shared" si="20"/>
        <v>900</v>
      </c>
      <c r="M51" s="54">
        <f t="shared" si="20"/>
        <v>900</v>
      </c>
      <c r="N51" s="54">
        <f t="shared" si="20"/>
        <v>900</v>
      </c>
      <c r="O51" s="54">
        <f t="shared" si="20"/>
        <v>900</v>
      </c>
      <c r="P51" s="55"/>
      <c r="Q51" s="56">
        <f>SUM(Q48:Q50)</f>
        <v>10800</v>
      </c>
      <c r="R51" s="57"/>
      <c r="S51" s="58"/>
      <c r="T51" s="57"/>
      <c r="U51" s="1"/>
      <c r="V51" s="1"/>
      <c r="W51" s="1"/>
      <c r="X51" s="1"/>
      <c r="Y51" s="1"/>
      <c r="Z51" s="1"/>
    </row>
    <row r="52" ht="19.5" customHeight="1">
      <c r="A52" s="24"/>
      <c r="B52" s="59" t="s">
        <v>52</v>
      </c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9"/>
      <c r="R52" s="30"/>
      <c r="S52" s="31"/>
      <c r="T52" s="30"/>
      <c r="U52" s="24"/>
      <c r="V52" s="24"/>
      <c r="W52" s="24"/>
      <c r="X52" s="24"/>
      <c r="Y52" s="24"/>
      <c r="Z52" s="24"/>
    </row>
    <row r="53" ht="19.5" customHeight="1">
      <c r="A53" s="7"/>
      <c r="B53" s="32" t="s">
        <v>53</v>
      </c>
      <c r="C53" s="34"/>
      <c r="D53" s="33">
        <v>50.0</v>
      </c>
      <c r="E53" s="33">
        <v>50.0</v>
      </c>
      <c r="F53" s="33">
        <v>50.0</v>
      </c>
      <c r="G53" s="33">
        <v>50.0</v>
      </c>
      <c r="H53" s="33">
        <v>50.0</v>
      </c>
      <c r="I53" s="33">
        <v>50.0</v>
      </c>
      <c r="J53" s="33">
        <v>50.0</v>
      </c>
      <c r="K53" s="33">
        <v>50.0</v>
      </c>
      <c r="L53" s="33">
        <v>50.0</v>
      </c>
      <c r="M53" s="33">
        <v>50.0</v>
      </c>
      <c r="N53" s="33">
        <v>50.0</v>
      </c>
      <c r="O53" s="33">
        <v>50.0</v>
      </c>
      <c r="P53" s="35"/>
      <c r="Q53" s="75">
        <f>SUM('ميزانية تسويق عبر قنوات توزيع'!$D53:$O53)</f>
        <v>600</v>
      </c>
      <c r="R53" s="76"/>
      <c r="S53" s="77"/>
      <c r="T53" s="76"/>
      <c r="U53" s="7"/>
      <c r="V53" s="7"/>
      <c r="W53" s="7"/>
      <c r="X53" s="7"/>
      <c r="Y53" s="7"/>
      <c r="Z53" s="7"/>
    </row>
    <row r="54" ht="19.5" customHeight="1">
      <c r="A54" s="7"/>
      <c r="B54" s="39" t="s">
        <v>54</v>
      </c>
      <c r="C54" s="40"/>
      <c r="D54" s="84">
        <v>250.0</v>
      </c>
      <c r="E54" s="84">
        <v>250.0</v>
      </c>
      <c r="F54" s="84">
        <v>250.0</v>
      </c>
      <c r="G54" s="84">
        <v>250.0</v>
      </c>
      <c r="H54" s="84">
        <v>250.0</v>
      </c>
      <c r="I54" s="84">
        <v>250.0</v>
      </c>
      <c r="J54" s="84">
        <v>250.0</v>
      </c>
      <c r="K54" s="84">
        <v>250.0</v>
      </c>
      <c r="L54" s="84">
        <v>250.0</v>
      </c>
      <c r="M54" s="84">
        <v>250.0</v>
      </c>
      <c r="N54" s="84">
        <v>250.0</v>
      </c>
      <c r="O54" s="84">
        <v>250.0</v>
      </c>
      <c r="P54" s="42"/>
      <c r="Q54" s="43">
        <f>SUM('ميزانية تسويق عبر قنوات توزيع'!$D54:$O54)</f>
        <v>3000</v>
      </c>
      <c r="R54" s="44"/>
      <c r="S54" s="45"/>
      <c r="T54" s="44"/>
      <c r="U54" s="7"/>
      <c r="V54" s="7"/>
      <c r="W54" s="7"/>
      <c r="X54" s="7"/>
      <c r="Y54" s="7"/>
      <c r="Z54" s="7"/>
    </row>
    <row r="55" ht="19.5" customHeight="1">
      <c r="A55" s="7"/>
      <c r="B55" s="46" t="s">
        <v>55</v>
      </c>
      <c r="C55" s="66"/>
      <c r="D55" s="87">
        <v>500.0</v>
      </c>
      <c r="E55" s="78">
        <v>600.0</v>
      </c>
      <c r="F55" s="78">
        <v>600.0</v>
      </c>
      <c r="G55" s="78">
        <v>600.0</v>
      </c>
      <c r="H55" s="78">
        <v>600.0</v>
      </c>
      <c r="I55" s="78">
        <v>600.0</v>
      </c>
      <c r="J55" s="78">
        <v>600.0</v>
      </c>
      <c r="K55" s="78">
        <v>600.0</v>
      </c>
      <c r="L55" s="78">
        <v>600.0</v>
      </c>
      <c r="M55" s="78">
        <v>600.0</v>
      </c>
      <c r="N55" s="78">
        <v>600.0</v>
      </c>
      <c r="O55" s="78">
        <v>600.0</v>
      </c>
      <c r="P55" s="35"/>
      <c r="Q55" s="49">
        <f>SUM('ميزانية تسويق عبر قنوات توزيع'!$D55:$O55)</f>
        <v>7100</v>
      </c>
      <c r="R55" s="50"/>
      <c r="S55" s="67"/>
      <c r="T55" s="50"/>
      <c r="U55" s="7"/>
      <c r="V55" s="7"/>
      <c r="W55" s="7"/>
      <c r="X55" s="7"/>
      <c r="Y55" s="7"/>
      <c r="Z55" s="7"/>
    </row>
    <row r="56" ht="19.5" customHeight="1">
      <c r="A56" s="1"/>
      <c r="B56" s="52" t="s">
        <v>56</v>
      </c>
      <c r="C56" s="53"/>
      <c r="D56" s="54">
        <f t="shared" ref="D56:O56" si="21">SUM(D53:D55)</f>
        <v>800</v>
      </c>
      <c r="E56" s="54">
        <f t="shared" si="21"/>
        <v>900</v>
      </c>
      <c r="F56" s="54">
        <f t="shared" si="21"/>
        <v>900</v>
      </c>
      <c r="G56" s="54">
        <f t="shared" si="21"/>
        <v>900</v>
      </c>
      <c r="H56" s="54">
        <f t="shared" si="21"/>
        <v>900</v>
      </c>
      <c r="I56" s="54">
        <f t="shared" si="21"/>
        <v>900</v>
      </c>
      <c r="J56" s="54">
        <f t="shared" si="21"/>
        <v>900</v>
      </c>
      <c r="K56" s="54">
        <f t="shared" si="21"/>
        <v>900</v>
      </c>
      <c r="L56" s="54">
        <f t="shared" si="21"/>
        <v>900</v>
      </c>
      <c r="M56" s="54">
        <f t="shared" si="21"/>
        <v>900</v>
      </c>
      <c r="N56" s="54">
        <f t="shared" si="21"/>
        <v>900</v>
      </c>
      <c r="O56" s="54">
        <f t="shared" si="21"/>
        <v>900</v>
      </c>
      <c r="P56" s="55"/>
      <c r="Q56" s="56">
        <f>SUM(Q53:Q55)</f>
        <v>10700</v>
      </c>
      <c r="R56" s="57"/>
      <c r="S56" s="58"/>
      <c r="T56" s="57"/>
      <c r="U56" s="1"/>
      <c r="V56" s="1"/>
      <c r="W56" s="1"/>
      <c r="X56" s="1"/>
      <c r="Y56" s="1"/>
      <c r="Z56" s="1"/>
    </row>
    <row r="57" ht="19.5" customHeight="1">
      <c r="A57" s="1"/>
      <c r="B57" s="88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  <c r="Q57" s="89"/>
      <c r="R57" s="57"/>
      <c r="S57" s="58"/>
      <c r="T57" s="57"/>
      <c r="U57" s="1"/>
      <c r="V57" s="1"/>
      <c r="W57" s="1"/>
      <c r="X57" s="1"/>
      <c r="Y57" s="1"/>
      <c r="Z57" s="1"/>
    </row>
    <row r="58" ht="19.5" customHeight="1">
      <c r="A58" s="1"/>
      <c r="B58" s="90" t="s">
        <v>57</v>
      </c>
      <c r="C58" s="91"/>
      <c r="D58" s="92">
        <f t="shared" ref="D58:O58" si="22">SUM(D8,D27,D34,D40,D46,D51,D56)</f>
        <v>6279.75</v>
      </c>
      <c r="E58" s="92">
        <f t="shared" si="22"/>
        <v>5822.875</v>
      </c>
      <c r="F58" s="92">
        <f t="shared" si="22"/>
        <v>5859.9375</v>
      </c>
      <c r="G58" s="92">
        <f t="shared" si="22"/>
        <v>5928.55</v>
      </c>
      <c r="H58" s="92">
        <f t="shared" si="22"/>
        <v>5942.548</v>
      </c>
      <c r="I58" s="92">
        <f t="shared" si="22"/>
        <v>5962.1875</v>
      </c>
      <c r="J58" s="92">
        <f t="shared" si="22"/>
        <v>6003.4</v>
      </c>
      <c r="K58" s="92">
        <f t="shared" si="22"/>
        <v>6042.64</v>
      </c>
      <c r="L58" s="92">
        <f t="shared" si="22"/>
        <v>6058.8</v>
      </c>
      <c r="M58" s="92">
        <f t="shared" si="22"/>
        <v>6028.8</v>
      </c>
      <c r="N58" s="92">
        <f t="shared" si="22"/>
        <v>6083.8</v>
      </c>
      <c r="O58" s="92">
        <f t="shared" si="22"/>
        <v>6028.8</v>
      </c>
      <c r="P58" s="55"/>
      <c r="Q58" s="93">
        <f>SUM(Q8,Q27,Q34,Q40,Q46,Q51,Q56)</f>
        <v>72042.088</v>
      </c>
      <c r="R58" s="94"/>
      <c r="S58" s="58"/>
      <c r="T58" s="94"/>
      <c r="U58" s="1"/>
      <c r="V58" s="1"/>
      <c r="W58" s="1"/>
      <c r="X58" s="1"/>
      <c r="Y58" s="1"/>
      <c r="Z58" s="1"/>
    </row>
    <row r="59" ht="19.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8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88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88"/>
      <c r="Q61" s="3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88"/>
      <c r="Q62" s="3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88"/>
      <c r="Q63" s="3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8"/>
      <c r="Q64" s="3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88"/>
      <c r="Q65" s="3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88"/>
      <c r="Q66" s="3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88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88"/>
      <c r="Q68" s="3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88"/>
      <c r="Q69" s="3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88"/>
      <c r="Q70" s="3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88"/>
      <c r="Q71" s="3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88"/>
      <c r="Q72" s="3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88"/>
      <c r="Q73" s="3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88"/>
      <c r="Q74" s="3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88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88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88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88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88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88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88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88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88"/>
      <c r="Q83" s="3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88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88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88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88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88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88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88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88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88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88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88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88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88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88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88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88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88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88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88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88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88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88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88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88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88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88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88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88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ht="19.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88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88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88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88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88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88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88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88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88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88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88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88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88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88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88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88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88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88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88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88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88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88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88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88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88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88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88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88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88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88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88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88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88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88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88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88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88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88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88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88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88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88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88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88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88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88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88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88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88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88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88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88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88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88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88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88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88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88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88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88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88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88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88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88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88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88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88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88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88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88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88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88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88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88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88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88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88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88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88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88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88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88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88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88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88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88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88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88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88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88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88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88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88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88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88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88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88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88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88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88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88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88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88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88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88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88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88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88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88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88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88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88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88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88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88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88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88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88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88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88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88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88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88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88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88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88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88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88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88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88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88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88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88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 ht="19.5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88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 ht="19.5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88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 ht="19.5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88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 ht="19.5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88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88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 ht="19.5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88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 ht="19.5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88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 ht="19.5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88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 ht="19.5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88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 ht="19.5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88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 ht="19.5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88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 ht="19.5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88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 ht="19.5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88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 ht="19.5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88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 ht="19.5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88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 ht="19.5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88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 ht="19.5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88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 ht="19.5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88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 ht="19.5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88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 ht="19.5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88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 ht="19.5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88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 ht="19.5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88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 ht="19.5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88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 ht="19.5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88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 ht="19.5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88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 ht="19.5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88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 ht="19.5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88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 ht="19.5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88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 ht="19.5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88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 ht="19.5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88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 ht="19.5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88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 ht="19.5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88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 ht="19.5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88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 ht="19.5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88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 ht="19.5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88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 ht="19.5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88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 ht="19.5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88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 ht="19.5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88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 ht="19.5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88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 ht="19.5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88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 ht="19.5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88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 ht="19.5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88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 ht="19.5" customHeight="1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88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 ht="19.5" customHeight="1">
      <c r="A288" s="1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88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 ht="19.5" customHeight="1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88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 ht="19.5" customHeight="1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88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 ht="19.5" customHeight="1">
      <c r="A291" s="1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88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 ht="19.5" customHeight="1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88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 ht="19.5" customHeight="1">
      <c r="A293" s="1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88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 ht="19.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88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 ht="19.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88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 ht="19.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88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 ht="19.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88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 ht="19.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88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 ht="19.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88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 ht="19.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88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 ht="19.5" customHeight="1">
      <c r="A301" s="1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88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 ht="19.5" customHeight="1">
      <c r="A302" s="1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88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 ht="19.5" customHeight="1">
      <c r="A303" s="1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88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 ht="19.5" customHeight="1">
      <c r="A304" s="1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88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 ht="19.5" customHeight="1">
      <c r="A305" s="1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88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 ht="19.5" customHeight="1">
      <c r="A306" s="1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88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 ht="19.5" customHeight="1">
      <c r="A307" s="1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88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 ht="19.5" customHeight="1">
      <c r="A308" s="1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88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 ht="19.5" customHeight="1">
      <c r="A309" s="1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88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 ht="19.5" customHeight="1">
      <c r="A310" s="1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88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 ht="19.5" customHeight="1">
      <c r="A311" s="1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88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 ht="19.5" customHeight="1">
      <c r="A312" s="1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88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 ht="19.5" customHeight="1">
      <c r="A313" s="1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88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 ht="19.5" customHeight="1">
      <c r="A314" s="1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88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 ht="19.5" customHeight="1">
      <c r="A315" s="1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88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 ht="19.5" customHeight="1">
      <c r="A316" s="1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88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 ht="19.5" customHeight="1">
      <c r="A317" s="1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88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 ht="19.5" customHeight="1">
      <c r="A318" s="1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88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 ht="19.5" customHeight="1">
      <c r="A319" s="1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88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 ht="19.5" customHeight="1">
      <c r="A320" s="1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88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 ht="19.5" customHeight="1">
      <c r="A321" s="1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88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 ht="19.5" customHeight="1">
      <c r="A322" s="1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88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 ht="19.5" customHeight="1">
      <c r="A323" s="1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88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 ht="19.5" customHeight="1">
      <c r="A324" s="1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88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 ht="19.5" customHeight="1">
      <c r="A325" s="1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88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 ht="19.5" customHeight="1">
      <c r="A326" s="1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88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 ht="19.5" customHeight="1">
      <c r="A327" s="1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88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 ht="19.5" customHeight="1">
      <c r="A328" s="1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88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ht="19.5" customHeight="1">
      <c r="A329" s="1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88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ht="19.5" customHeight="1">
      <c r="A330" s="1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88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ht="19.5" customHeight="1">
      <c r="A331" s="1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88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ht="19.5" customHeight="1">
      <c r="A332" s="1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88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ht="19.5" customHeight="1">
      <c r="A333" s="1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88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ht="19.5" customHeight="1">
      <c r="A334" s="1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88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ht="19.5" customHeight="1">
      <c r="A335" s="1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88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ht="19.5" customHeight="1">
      <c r="A336" s="1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88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ht="19.5" customHeight="1">
      <c r="A337" s="1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88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ht="19.5" customHeight="1">
      <c r="A338" s="1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88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ht="19.5" customHeight="1">
      <c r="A339" s="1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88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ht="19.5" customHeight="1">
      <c r="A340" s="1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88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ht="19.5" customHeight="1">
      <c r="A341" s="1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88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ht="19.5" customHeight="1">
      <c r="A342" s="1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88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ht="19.5" customHeight="1">
      <c r="A343" s="1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88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ht="19.5" customHeight="1">
      <c r="A344" s="1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88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ht="19.5" customHeight="1">
      <c r="A345" s="1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88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ht="19.5" customHeight="1">
      <c r="A346" s="1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88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ht="19.5" customHeight="1">
      <c r="A347" s="1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88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ht="19.5" customHeight="1">
      <c r="A348" s="1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88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ht="19.5" customHeight="1">
      <c r="A349" s="1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88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ht="19.5" customHeight="1">
      <c r="A350" s="1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88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ht="19.5" customHeight="1">
      <c r="A351" s="1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88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ht="19.5" customHeight="1">
      <c r="A352" s="1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88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ht="19.5" customHeight="1">
      <c r="A353" s="1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88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ht="19.5" customHeight="1">
      <c r="A354" s="1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88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ht="19.5" customHeight="1">
      <c r="A355" s="1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88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ht="19.5" customHeight="1">
      <c r="A356" s="1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88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ht="19.5" customHeight="1">
      <c r="A357" s="1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88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ht="19.5" customHeight="1">
      <c r="A358" s="1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88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ht="19.5" customHeight="1">
      <c r="A359" s="1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88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ht="19.5" customHeight="1">
      <c r="A360" s="1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88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ht="19.5" customHeight="1">
      <c r="A361" s="1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88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ht="19.5" customHeight="1">
      <c r="A362" s="1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88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ht="19.5" customHeight="1">
      <c r="A363" s="1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88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ht="19.5" customHeight="1">
      <c r="A364" s="1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88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ht="19.5" customHeight="1">
      <c r="A365" s="1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88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ht="19.5" customHeight="1">
      <c r="A366" s="1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88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ht="19.5" customHeight="1">
      <c r="A367" s="1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88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ht="19.5" customHeight="1">
      <c r="A368" s="1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88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ht="19.5" customHeight="1">
      <c r="A369" s="1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88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ht="19.5" customHeight="1">
      <c r="A370" s="1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88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ht="19.5" customHeight="1">
      <c r="A371" s="1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88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ht="19.5" customHeight="1">
      <c r="A372" s="1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88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ht="19.5" customHeight="1">
      <c r="A373" s="1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88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ht="19.5" customHeight="1">
      <c r="A374" s="1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88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ht="19.5" customHeight="1">
      <c r="A375" s="1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88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ht="19.5" customHeight="1">
      <c r="A376" s="1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88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ht="19.5" customHeight="1">
      <c r="A377" s="1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88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ht="19.5" customHeight="1">
      <c r="A378" s="1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88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ht="19.5" customHeight="1">
      <c r="A379" s="1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88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ht="19.5" customHeight="1">
      <c r="A380" s="1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88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ht="19.5" customHeight="1">
      <c r="A381" s="1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88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ht="19.5" customHeight="1">
      <c r="A382" s="1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88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ht="19.5" customHeight="1">
      <c r="A383" s="1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88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ht="19.5" customHeight="1">
      <c r="A384" s="1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88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ht="19.5" customHeight="1">
      <c r="A385" s="1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88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ht="19.5" customHeight="1">
      <c r="A386" s="1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88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ht="19.5" customHeight="1">
      <c r="A387" s="1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88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ht="19.5" customHeight="1">
      <c r="A388" s="1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88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ht="19.5" customHeight="1">
      <c r="A389" s="1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88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ht="19.5" customHeight="1">
      <c r="A390" s="1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88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ht="19.5" customHeight="1">
      <c r="A391" s="1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88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ht="19.5" customHeight="1">
      <c r="A392" s="1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88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ht="19.5" customHeight="1">
      <c r="A393" s="1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88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ht="19.5" customHeight="1">
      <c r="A394" s="1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88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ht="19.5" customHeight="1">
      <c r="A395" s="1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88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ht="19.5" customHeight="1">
      <c r="A396" s="1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88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ht="19.5" customHeight="1">
      <c r="A397" s="1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88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ht="19.5" customHeight="1">
      <c r="A398" s="1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88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ht="19.5" customHeight="1">
      <c r="A399" s="1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88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ht="19.5" customHeight="1">
      <c r="A400" s="1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88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ht="19.5" customHeight="1">
      <c r="A401" s="1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88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ht="19.5" customHeight="1">
      <c r="A402" s="1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88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ht="19.5" customHeight="1">
      <c r="A403" s="1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88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ht="19.5" customHeight="1">
      <c r="A404" s="1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88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ht="19.5" customHeight="1">
      <c r="A405" s="1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88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ht="19.5" customHeight="1">
      <c r="A406" s="1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88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ht="19.5" customHeight="1">
      <c r="A407" s="1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88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ht="19.5" customHeight="1">
      <c r="A408" s="1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88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ht="19.5" customHeight="1">
      <c r="A409" s="1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88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ht="19.5" customHeight="1">
      <c r="A410" s="1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88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ht="19.5" customHeight="1">
      <c r="A411" s="1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88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ht="19.5" customHeight="1">
      <c r="A412" s="1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88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ht="19.5" customHeight="1">
      <c r="A413" s="1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88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ht="19.5" customHeight="1">
      <c r="A414" s="1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88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ht="19.5" customHeight="1">
      <c r="A415" s="1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88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ht="19.5" customHeight="1">
      <c r="A416" s="1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88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ht="19.5" customHeight="1">
      <c r="A417" s="1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88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ht="19.5" customHeight="1">
      <c r="A418" s="1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88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ht="19.5" customHeight="1">
      <c r="A419" s="1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88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ht="19.5" customHeight="1">
      <c r="A420" s="1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88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ht="19.5" customHeight="1">
      <c r="A421" s="1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88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ht="19.5" customHeight="1">
      <c r="A422" s="1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88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ht="19.5" customHeight="1">
      <c r="A423" s="1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88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ht="19.5" customHeight="1">
      <c r="A424" s="1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88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ht="19.5" customHeight="1">
      <c r="A425" s="1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88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ht="19.5" customHeight="1">
      <c r="A426" s="1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88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ht="19.5" customHeight="1">
      <c r="A427" s="1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88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ht="19.5" customHeight="1">
      <c r="A428" s="1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88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ht="19.5" customHeight="1">
      <c r="A429" s="1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88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ht="19.5" customHeight="1">
      <c r="A430" s="1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88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ht="19.5" customHeight="1">
      <c r="A431" s="1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88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ht="19.5" customHeight="1">
      <c r="A432" s="1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88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ht="19.5" customHeight="1">
      <c r="A433" s="1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88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ht="19.5" customHeight="1">
      <c r="A434" s="1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88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ht="19.5" customHeight="1">
      <c r="A435" s="1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88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ht="19.5" customHeight="1">
      <c r="A436" s="1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88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ht="19.5" customHeight="1">
      <c r="A437" s="1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88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ht="19.5" customHeight="1">
      <c r="A438" s="1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88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ht="19.5" customHeight="1">
      <c r="A439" s="1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88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ht="19.5" customHeight="1">
      <c r="A440" s="1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88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ht="19.5" customHeight="1">
      <c r="A441" s="1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88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ht="19.5" customHeight="1">
      <c r="A442" s="1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88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ht="19.5" customHeight="1">
      <c r="A443" s="1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88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ht="19.5" customHeight="1">
      <c r="A444" s="1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88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ht="19.5" customHeight="1">
      <c r="A445" s="1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88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ht="19.5" customHeight="1">
      <c r="A446" s="1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88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ht="19.5" customHeight="1">
      <c r="A447" s="1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88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ht="19.5" customHeight="1">
      <c r="A448" s="1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88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ht="19.5" customHeight="1">
      <c r="A449" s="1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88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ht="19.5" customHeight="1">
      <c r="A450" s="1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88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ht="19.5" customHeight="1">
      <c r="A451" s="1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88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ht="19.5" customHeight="1">
      <c r="A452" s="1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88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ht="19.5" customHeight="1">
      <c r="A453" s="1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88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ht="19.5" customHeight="1">
      <c r="A454" s="1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88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ht="19.5" customHeight="1">
      <c r="A455" s="1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88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ht="19.5" customHeight="1">
      <c r="A456" s="1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88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ht="19.5" customHeight="1">
      <c r="A457" s="1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88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ht="19.5" customHeight="1">
      <c r="A458" s="1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88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ht="19.5" customHeight="1">
      <c r="A459" s="1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88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ht="19.5" customHeight="1">
      <c r="A460" s="1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88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ht="19.5" customHeight="1">
      <c r="A461" s="1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88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ht="19.5" customHeight="1">
      <c r="A462" s="1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88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ht="19.5" customHeight="1">
      <c r="A463" s="1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88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ht="19.5" customHeight="1">
      <c r="A464" s="1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88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ht="19.5" customHeight="1">
      <c r="A465" s="1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88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ht="19.5" customHeight="1">
      <c r="A466" s="1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88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ht="19.5" customHeight="1">
      <c r="A467" s="1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88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ht="19.5" customHeight="1">
      <c r="A468" s="1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88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ht="19.5" customHeight="1">
      <c r="A469" s="1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88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ht="19.5" customHeight="1">
      <c r="A470" s="1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88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ht="19.5" customHeight="1">
      <c r="A471" s="1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88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ht="19.5" customHeight="1">
      <c r="A472" s="1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88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ht="19.5" customHeight="1">
      <c r="A473" s="1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88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ht="19.5" customHeight="1">
      <c r="A474" s="1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88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ht="19.5" customHeight="1">
      <c r="A475" s="1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88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ht="19.5" customHeight="1">
      <c r="A476" s="1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88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ht="19.5" customHeight="1">
      <c r="A477" s="1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88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ht="19.5" customHeight="1">
      <c r="A478" s="1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88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ht="19.5" customHeight="1">
      <c r="A479" s="1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88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ht="19.5" customHeight="1">
      <c r="A480" s="1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88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ht="19.5" customHeight="1">
      <c r="A481" s="1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88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ht="19.5" customHeight="1">
      <c r="A482" s="1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88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ht="19.5" customHeight="1">
      <c r="A483" s="1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88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ht="19.5" customHeight="1">
      <c r="A484" s="1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88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ht="19.5" customHeight="1">
      <c r="A485" s="1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88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ht="19.5" customHeight="1">
      <c r="A486" s="1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88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ht="19.5" customHeight="1">
      <c r="A487" s="1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88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ht="19.5" customHeight="1">
      <c r="A488" s="1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88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ht="19.5" customHeight="1">
      <c r="A489" s="1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88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ht="19.5" customHeight="1">
      <c r="A490" s="1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88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ht="19.5" customHeight="1">
      <c r="A491" s="1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88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ht="19.5" customHeight="1">
      <c r="A492" s="1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88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ht="19.5" customHeight="1">
      <c r="A493" s="1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88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ht="19.5" customHeight="1">
      <c r="A494" s="1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88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ht="19.5" customHeight="1">
      <c r="A495" s="1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88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ht="19.5" customHeight="1">
      <c r="A496" s="1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88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ht="19.5" customHeight="1">
      <c r="A497" s="1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88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ht="19.5" customHeight="1">
      <c r="A498" s="1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88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ht="19.5" customHeight="1">
      <c r="A499" s="1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88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ht="19.5" customHeight="1">
      <c r="A500" s="1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88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ht="19.5" customHeight="1">
      <c r="A501" s="1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88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ht="19.5" customHeight="1">
      <c r="A502" s="1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88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ht="19.5" customHeight="1">
      <c r="A503" s="1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88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ht="19.5" customHeight="1">
      <c r="A504" s="1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88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ht="19.5" customHeight="1">
      <c r="A505" s="1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88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ht="19.5" customHeight="1">
      <c r="A506" s="1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88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ht="19.5" customHeight="1">
      <c r="A507" s="1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88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ht="19.5" customHeight="1">
      <c r="A508" s="1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88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ht="19.5" customHeight="1">
      <c r="A509" s="1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88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ht="19.5" customHeight="1">
      <c r="A510" s="1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88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ht="19.5" customHeight="1">
      <c r="A511" s="1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88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ht="19.5" customHeight="1">
      <c r="A512" s="1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88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ht="19.5" customHeight="1">
      <c r="A513" s="1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88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ht="19.5" customHeight="1">
      <c r="A514" s="1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88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ht="19.5" customHeight="1">
      <c r="A515" s="1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88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ht="19.5" customHeight="1">
      <c r="A516" s="1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88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ht="19.5" customHeight="1">
      <c r="A517" s="1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88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ht="19.5" customHeight="1">
      <c r="A518" s="1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88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ht="19.5" customHeight="1">
      <c r="A519" s="1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88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ht="19.5" customHeight="1">
      <c r="A520" s="1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88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ht="19.5" customHeight="1">
      <c r="A521" s="1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88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ht="19.5" customHeight="1">
      <c r="A522" s="1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88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ht="19.5" customHeight="1">
      <c r="A523" s="1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88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ht="19.5" customHeight="1">
      <c r="A524" s="1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88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ht="19.5" customHeight="1">
      <c r="A525" s="1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88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ht="19.5" customHeight="1">
      <c r="A526" s="1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88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ht="19.5" customHeight="1">
      <c r="A527" s="1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88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ht="19.5" customHeight="1">
      <c r="A528" s="1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88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ht="19.5" customHeight="1">
      <c r="A529" s="1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88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ht="19.5" customHeight="1">
      <c r="A530" s="1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88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ht="19.5" customHeight="1">
      <c r="A531" s="1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88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ht="19.5" customHeight="1">
      <c r="A532" s="1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88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ht="19.5" customHeight="1">
      <c r="A533" s="1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88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ht="19.5" customHeight="1">
      <c r="A534" s="1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88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ht="19.5" customHeight="1">
      <c r="A535" s="1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88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ht="19.5" customHeight="1">
      <c r="A536" s="1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88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ht="19.5" customHeight="1">
      <c r="A537" s="1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88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ht="19.5" customHeight="1">
      <c r="A538" s="1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88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ht="19.5" customHeight="1">
      <c r="A539" s="1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88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ht="19.5" customHeight="1">
      <c r="A540" s="1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88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ht="19.5" customHeight="1">
      <c r="A541" s="1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88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ht="19.5" customHeight="1">
      <c r="A542" s="1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88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ht="19.5" customHeight="1">
      <c r="A543" s="1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88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ht="19.5" customHeight="1">
      <c r="A544" s="1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88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ht="19.5" customHeight="1">
      <c r="A545" s="1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88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ht="19.5" customHeight="1">
      <c r="A546" s="1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88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ht="19.5" customHeight="1">
      <c r="A547" s="1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88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ht="19.5" customHeight="1">
      <c r="A548" s="1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88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ht="19.5" customHeight="1">
      <c r="A549" s="1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88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ht="19.5" customHeight="1">
      <c r="A550" s="1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88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ht="19.5" customHeight="1">
      <c r="A551" s="1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88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ht="19.5" customHeight="1">
      <c r="A552" s="1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88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ht="19.5" customHeight="1">
      <c r="A553" s="1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88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ht="19.5" customHeight="1">
      <c r="A554" s="1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88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ht="19.5" customHeight="1">
      <c r="A555" s="1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88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ht="19.5" customHeight="1">
      <c r="A556" s="1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88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ht="19.5" customHeight="1">
      <c r="A557" s="1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88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ht="19.5" customHeight="1">
      <c r="A558" s="1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88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ht="19.5" customHeight="1">
      <c r="A559" s="1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88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ht="19.5" customHeight="1">
      <c r="A560" s="1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88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ht="19.5" customHeight="1">
      <c r="A561" s="1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88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ht="19.5" customHeight="1">
      <c r="A562" s="1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88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ht="19.5" customHeight="1">
      <c r="A563" s="1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88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ht="19.5" customHeight="1">
      <c r="A564" s="1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88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ht="19.5" customHeight="1">
      <c r="A565" s="1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88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ht="19.5" customHeight="1">
      <c r="A566" s="1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88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ht="19.5" customHeight="1">
      <c r="A567" s="1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88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ht="19.5" customHeight="1">
      <c r="A568" s="1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88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ht="19.5" customHeight="1">
      <c r="A569" s="1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88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ht="19.5" customHeight="1">
      <c r="A570" s="1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88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ht="19.5" customHeight="1">
      <c r="A571" s="1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88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ht="19.5" customHeight="1">
      <c r="A572" s="1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88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ht="19.5" customHeight="1">
      <c r="A573" s="1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88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ht="19.5" customHeight="1">
      <c r="A574" s="1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88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ht="19.5" customHeight="1">
      <c r="A575" s="1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88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ht="19.5" customHeight="1">
      <c r="A576" s="1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88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ht="19.5" customHeight="1">
      <c r="A577" s="1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88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ht="19.5" customHeight="1">
      <c r="A578" s="1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88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ht="19.5" customHeight="1">
      <c r="A579" s="1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88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ht="19.5" customHeight="1">
      <c r="A580" s="1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88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ht="19.5" customHeight="1">
      <c r="A581" s="1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88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ht="19.5" customHeight="1">
      <c r="A582" s="1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88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ht="19.5" customHeight="1">
      <c r="A583" s="1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88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ht="19.5" customHeight="1">
      <c r="A584" s="1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88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ht="19.5" customHeight="1">
      <c r="A585" s="1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88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ht="19.5" customHeight="1">
      <c r="A586" s="1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88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ht="19.5" customHeight="1">
      <c r="A587" s="1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88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ht="19.5" customHeight="1">
      <c r="A588" s="1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88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ht="19.5" customHeight="1">
      <c r="A589" s="1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88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ht="19.5" customHeight="1">
      <c r="A590" s="1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88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ht="19.5" customHeight="1">
      <c r="A591" s="1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88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ht="19.5" customHeight="1">
      <c r="A592" s="1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88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ht="19.5" customHeight="1">
      <c r="A593" s="1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88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ht="19.5" customHeight="1">
      <c r="A594" s="1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88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ht="19.5" customHeight="1">
      <c r="A595" s="1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88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ht="19.5" customHeight="1">
      <c r="A596" s="1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88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ht="19.5" customHeight="1">
      <c r="A597" s="1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88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ht="19.5" customHeight="1">
      <c r="A598" s="1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88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ht="19.5" customHeight="1">
      <c r="A599" s="1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88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ht="19.5" customHeight="1">
      <c r="A600" s="1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88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ht="19.5" customHeight="1">
      <c r="A601" s="1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88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ht="19.5" customHeight="1">
      <c r="A602" s="1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88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ht="19.5" customHeight="1">
      <c r="A603" s="1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88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ht="19.5" customHeight="1">
      <c r="A604" s="1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88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ht="19.5" customHeight="1">
      <c r="A605" s="1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88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ht="19.5" customHeight="1">
      <c r="A606" s="1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88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ht="19.5" customHeight="1">
      <c r="A607" s="1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88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ht="19.5" customHeight="1">
      <c r="A608" s="1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88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ht="19.5" customHeight="1">
      <c r="A609" s="1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88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ht="19.5" customHeight="1">
      <c r="A610" s="1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88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ht="19.5" customHeight="1">
      <c r="A611" s="1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88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ht="19.5" customHeight="1">
      <c r="A612" s="1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88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ht="19.5" customHeight="1">
      <c r="A613" s="1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88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ht="19.5" customHeight="1">
      <c r="A614" s="1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88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ht="19.5" customHeight="1">
      <c r="A615" s="1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88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ht="19.5" customHeight="1">
      <c r="A616" s="1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88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ht="19.5" customHeight="1">
      <c r="A617" s="1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88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ht="19.5" customHeight="1">
      <c r="A618" s="1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88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ht="19.5" customHeight="1">
      <c r="A619" s="1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88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ht="19.5" customHeight="1">
      <c r="A620" s="1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88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ht="19.5" customHeight="1">
      <c r="A621" s="1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88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ht="19.5" customHeight="1">
      <c r="A622" s="1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88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ht="19.5" customHeight="1">
      <c r="A623" s="1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88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ht="19.5" customHeight="1">
      <c r="A624" s="1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88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ht="19.5" customHeight="1">
      <c r="A625" s="1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88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ht="19.5" customHeight="1">
      <c r="A626" s="1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88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ht="19.5" customHeight="1">
      <c r="A627" s="1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88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ht="19.5" customHeight="1">
      <c r="A628" s="1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88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ht="19.5" customHeight="1">
      <c r="A629" s="1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88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ht="19.5" customHeight="1">
      <c r="A630" s="1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88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ht="19.5" customHeight="1">
      <c r="A631" s="1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88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ht="19.5" customHeight="1">
      <c r="A632" s="1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88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ht="19.5" customHeight="1">
      <c r="A633" s="1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88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ht="19.5" customHeight="1">
      <c r="A634" s="1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88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ht="19.5" customHeight="1">
      <c r="A635" s="1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88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ht="19.5" customHeight="1">
      <c r="A636" s="1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88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ht="19.5" customHeight="1">
      <c r="A637" s="1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88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ht="19.5" customHeight="1">
      <c r="A638" s="1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88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ht="19.5" customHeight="1">
      <c r="A639" s="1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88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ht="19.5" customHeight="1">
      <c r="A640" s="1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88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ht="19.5" customHeight="1">
      <c r="A641" s="1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88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ht="19.5" customHeight="1">
      <c r="A642" s="1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88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ht="19.5" customHeight="1">
      <c r="A643" s="1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88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ht="19.5" customHeight="1">
      <c r="A644" s="1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88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ht="19.5" customHeight="1">
      <c r="A645" s="1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88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ht="19.5" customHeight="1">
      <c r="A646" s="1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88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ht="19.5" customHeight="1">
      <c r="A647" s="1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88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ht="19.5" customHeight="1">
      <c r="A648" s="1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88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ht="19.5" customHeight="1">
      <c r="A649" s="1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88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ht="19.5" customHeight="1">
      <c r="A650" s="1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88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ht="19.5" customHeight="1">
      <c r="A651" s="1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88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ht="19.5" customHeight="1">
      <c r="A652" s="1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88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ht="19.5" customHeight="1">
      <c r="A653" s="1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88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ht="19.5" customHeight="1">
      <c r="A654" s="1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88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ht="19.5" customHeight="1">
      <c r="A655" s="1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88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ht="19.5" customHeight="1">
      <c r="A656" s="1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88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ht="19.5" customHeight="1">
      <c r="A657" s="1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88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ht="19.5" customHeight="1">
      <c r="A658" s="1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88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ht="19.5" customHeight="1">
      <c r="A659" s="1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88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ht="19.5" customHeight="1">
      <c r="A660" s="1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88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ht="19.5" customHeight="1">
      <c r="A661" s="1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88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ht="19.5" customHeight="1">
      <c r="A662" s="1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88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ht="19.5" customHeight="1">
      <c r="A663" s="1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88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ht="19.5" customHeight="1">
      <c r="A664" s="1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88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ht="19.5" customHeight="1">
      <c r="A665" s="1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88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ht="19.5" customHeight="1">
      <c r="A666" s="1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88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ht="19.5" customHeight="1">
      <c r="A667" s="1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88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ht="19.5" customHeight="1">
      <c r="A668" s="1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88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ht="19.5" customHeight="1">
      <c r="A669" s="1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88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ht="19.5" customHeight="1">
      <c r="A670" s="1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88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ht="19.5" customHeight="1">
      <c r="A671" s="1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88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ht="19.5" customHeight="1">
      <c r="A672" s="1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88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ht="19.5" customHeight="1">
      <c r="A673" s="1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88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ht="19.5" customHeight="1">
      <c r="A674" s="1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88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ht="19.5" customHeight="1">
      <c r="A675" s="1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88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ht="19.5" customHeight="1">
      <c r="A676" s="1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88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ht="19.5" customHeight="1">
      <c r="A677" s="1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88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ht="19.5" customHeight="1">
      <c r="A678" s="1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88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ht="19.5" customHeight="1">
      <c r="A679" s="1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88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ht="19.5" customHeight="1">
      <c r="A680" s="1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88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ht="19.5" customHeight="1">
      <c r="A681" s="1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88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ht="19.5" customHeight="1">
      <c r="A682" s="1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88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ht="19.5" customHeight="1">
      <c r="A683" s="1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88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ht="19.5" customHeight="1">
      <c r="A684" s="1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88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ht="19.5" customHeight="1">
      <c r="A685" s="1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88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ht="19.5" customHeight="1">
      <c r="A686" s="1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88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ht="19.5" customHeight="1">
      <c r="A687" s="1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88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ht="19.5" customHeight="1">
      <c r="A688" s="1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88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ht="19.5" customHeight="1">
      <c r="A689" s="1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88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ht="19.5" customHeight="1">
      <c r="A690" s="1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88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ht="19.5" customHeight="1">
      <c r="A691" s="1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88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ht="19.5" customHeight="1">
      <c r="A692" s="1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88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ht="19.5" customHeight="1">
      <c r="A693" s="1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88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ht="19.5" customHeight="1">
      <c r="A694" s="1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88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ht="19.5" customHeight="1">
      <c r="A695" s="1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88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ht="19.5" customHeight="1">
      <c r="A696" s="1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88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ht="19.5" customHeight="1">
      <c r="A697" s="1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88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ht="19.5" customHeight="1">
      <c r="A698" s="1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88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ht="19.5" customHeight="1">
      <c r="A699" s="1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88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ht="19.5" customHeight="1">
      <c r="A700" s="1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88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ht="19.5" customHeight="1">
      <c r="A701" s="1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88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ht="19.5" customHeight="1">
      <c r="A702" s="1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88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ht="19.5" customHeight="1">
      <c r="A703" s="1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88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ht="19.5" customHeight="1">
      <c r="A704" s="1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88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ht="19.5" customHeight="1">
      <c r="A705" s="1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88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ht="19.5" customHeight="1">
      <c r="A706" s="1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88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ht="19.5" customHeight="1">
      <c r="A707" s="1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88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ht="19.5" customHeight="1">
      <c r="A708" s="1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88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ht="19.5" customHeight="1">
      <c r="A709" s="1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88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ht="19.5" customHeight="1">
      <c r="A710" s="1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88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ht="19.5" customHeight="1">
      <c r="A711" s="1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88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ht="19.5" customHeight="1">
      <c r="A712" s="1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88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ht="19.5" customHeight="1">
      <c r="A713" s="1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88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ht="19.5" customHeight="1">
      <c r="A714" s="1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88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ht="19.5" customHeight="1">
      <c r="A715" s="1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88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ht="19.5" customHeight="1">
      <c r="A716" s="1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88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ht="19.5" customHeight="1">
      <c r="A717" s="1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88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ht="19.5" customHeight="1">
      <c r="A718" s="1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88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ht="19.5" customHeight="1">
      <c r="A719" s="1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88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ht="19.5" customHeight="1">
      <c r="A720" s="1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88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ht="19.5" customHeight="1">
      <c r="A721" s="1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88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ht="19.5" customHeight="1">
      <c r="A722" s="1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88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ht="19.5" customHeight="1">
      <c r="A723" s="1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88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ht="19.5" customHeight="1">
      <c r="A724" s="1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88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ht="19.5" customHeight="1">
      <c r="A725" s="1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88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ht="19.5" customHeight="1">
      <c r="A726" s="1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88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ht="19.5" customHeight="1">
      <c r="A727" s="1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88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ht="19.5" customHeight="1">
      <c r="A728" s="1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88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ht="19.5" customHeight="1">
      <c r="A729" s="1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88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ht="19.5" customHeight="1">
      <c r="A730" s="1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88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ht="19.5" customHeight="1">
      <c r="A731" s="1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88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ht="19.5" customHeight="1">
      <c r="A732" s="1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88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ht="19.5" customHeight="1">
      <c r="A733" s="1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88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ht="19.5" customHeight="1">
      <c r="A734" s="1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88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ht="19.5" customHeight="1">
      <c r="A735" s="1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88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ht="19.5" customHeight="1">
      <c r="A736" s="1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88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ht="19.5" customHeight="1">
      <c r="A737" s="1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88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ht="19.5" customHeight="1">
      <c r="A738" s="1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88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ht="19.5" customHeight="1">
      <c r="A739" s="1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88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ht="19.5" customHeight="1">
      <c r="A740" s="1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88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ht="19.5" customHeight="1">
      <c r="A741" s="1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88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ht="19.5" customHeight="1">
      <c r="A742" s="1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88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ht="19.5" customHeight="1">
      <c r="A743" s="1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88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ht="19.5" customHeight="1">
      <c r="A744" s="1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88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ht="19.5" customHeight="1">
      <c r="A745" s="1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88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ht="19.5" customHeight="1">
      <c r="A746" s="1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88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ht="19.5" customHeight="1">
      <c r="A747" s="1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88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ht="19.5" customHeight="1">
      <c r="A748" s="1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88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ht="19.5" customHeight="1">
      <c r="A749" s="1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88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ht="19.5" customHeight="1">
      <c r="A750" s="1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88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ht="19.5" customHeight="1">
      <c r="A751" s="1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88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ht="19.5" customHeight="1">
      <c r="A752" s="1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88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ht="19.5" customHeight="1">
      <c r="A753" s="1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88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ht="19.5" customHeight="1">
      <c r="A754" s="1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88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ht="19.5" customHeight="1">
      <c r="A755" s="1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88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ht="19.5" customHeight="1">
      <c r="A756" s="1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88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ht="19.5" customHeight="1">
      <c r="A757" s="1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88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ht="19.5" customHeight="1">
      <c r="A758" s="1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88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ht="19.5" customHeight="1">
      <c r="A759" s="1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88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ht="19.5" customHeight="1">
      <c r="A760" s="1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88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ht="19.5" customHeight="1">
      <c r="A761" s="1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88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ht="19.5" customHeight="1">
      <c r="A762" s="1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88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ht="19.5" customHeight="1">
      <c r="A763" s="1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88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ht="19.5" customHeight="1">
      <c r="A764" s="1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88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ht="19.5" customHeight="1">
      <c r="A765" s="1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88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ht="19.5" customHeight="1">
      <c r="A766" s="1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88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ht="19.5" customHeight="1">
      <c r="A767" s="1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88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ht="19.5" customHeight="1">
      <c r="A768" s="1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88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ht="19.5" customHeight="1">
      <c r="A769" s="1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88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ht="19.5" customHeight="1">
      <c r="A770" s="1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88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ht="19.5" customHeight="1">
      <c r="A771" s="1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88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ht="19.5" customHeight="1">
      <c r="A772" s="1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88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ht="19.5" customHeight="1">
      <c r="A773" s="1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88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ht="19.5" customHeight="1">
      <c r="A774" s="1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88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ht="19.5" customHeight="1">
      <c r="A775" s="1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88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ht="19.5" customHeight="1">
      <c r="A776" s="1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88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ht="19.5" customHeight="1">
      <c r="A777" s="1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88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ht="19.5" customHeight="1">
      <c r="A778" s="1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88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ht="19.5" customHeight="1">
      <c r="A779" s="1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88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ht="19.5" customHeight="1">
      <c r="A780" s="1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88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ht="19.5" customHeight="1">
      <c r="A781" s="1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88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ht="19.5" customHeight="1">
      <c r="A782" s="1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88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ht="19.5" customHeight="1">
      <c r="A783" s="1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88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ht="19.5" customHeight="1">
      <c r="A784" s="1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88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ht="19.5" customHeight="1">
      <c r="A785" s="1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88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ht="19.5" customHeight="1">
      <c r="A786" s="1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88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ht="19.5" customHeight="1">
      <c r="A787" s="1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88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ht="19.5" customHeight="1">
      <c r="A788" s="1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88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ht="19.5" customHeight="1">
      <c r="A789" s="1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88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ht="19.5" customHeight="1">
      <c r="A790" s="1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88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ht="19.5" customHeight="1">
      <c r="A791" s="1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88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ht="19.5" customHeight="1">
      <c r="A792" s="1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88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ht="19.5" customHeight="1">
      <c r="A793" s="1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88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ht="19.5" customHeight="1">
      <c r="A794" s="1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88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ht="19.5" customHeight="1">
      <c r="A795" s="1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88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ht="19.5" customHeight="1">
      <c r="A796" s="1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88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ht="19.5" customHeight="1">
      <c r="A797" s="1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88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ht="19.5" customHeight="1">
      <c r="A798" s="1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88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ht="19.5" customHeight="1">
      <c r="A799" s="1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88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ht="19.5" customHeight="1">
      <c r="A800" s="1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88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ht="19.5" customHeight="1">
      <c r="A801" s="1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88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ht="19.5" customHeight="1">
      <c r="A802" s="1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88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ht="19.5" customHeight="1">
      <c r="A803" s="1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88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ht="19.5" customHeight="1">
      <c r="A804" s="1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88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ht="19.5" customHeight="1">
      <c r="A805" s="1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88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ht="19.5" customHeight="1">
      <c r="A806" s="1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88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ht="19.5" customHeight="1">
      <c r="A807" s="1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88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ht="19.5" customHeight="1">
      <c r="A808" s="1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88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ht="19.5" customHeight="1">
      <c r="A809" s="1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88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ht="19.5" customHeight="1">
      <c r="A810" s="1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88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ht="19.5" customHeight="1">
      <c r="A811" s="1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88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ht="19.5" customHeight="1">
      <c r="A812" s="1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88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ht="19.5" customHeight="1">
      <c r="A813" s="1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88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ht="19.5" customHeight="1">
      <c r="A814" s="1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88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ht="19.5" customHeight="1">
      <c r="A815" s="1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88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ht="19.5" customHeight="1">
      <c r="A816" s="1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88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ht="19.5" customHeight="1">
      <c r="A817" s="1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88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ht="19.5" customHeight="1">
      <c r="A818" s="1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88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ht="19.5" customHeight="1">
      <c r="A819" s="1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88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ht="19.5" customHeight="1">
      <c r="A820" s="1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88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ht="19.5" customHeight="1">
      <c r="A821" s="1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88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ht="19.5" customHeight="1">
      <c r="A822" s="1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88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ht="19.5" customHeight="1">
      <c r="A823" s="1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88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ht="19.5" customHeight="1">
      <c r="A824" s="1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88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ht="19.5" customHeight="1">
      <c r="A825" s="1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88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ht="19.5" customHeight="1">
      <c r="A826" s="1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88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ht="19.5" customHeight="1">
      <c r="A827" s="1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88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ht="19.5" customHeight="1">
      <c r="A828" s="1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88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ht="19.5" customHeight="1">
      <c r="A829" s="1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88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ht="19.5" customHeight="1">
      <c r="A830" s="1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88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ht="19.5" customHeight="1">
      <c r="A831" s="1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88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ht="19.5" customHeight="1">
      <c r="A832" s="1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88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ht="19.5" customHeight="1">
      <c r="A833" s="1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88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ht="19.5" customHeight="1">
      <c r="A834" s="1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88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ht="19.5" customHeight="1">
      <c r="A835" s="1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88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ht="19.5" customHeight="1">
      <c r="A836" s="1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88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ht="19.5" customHeight="1">
      <c r="A837" s="1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88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ht="19.5" customHeight="1">
      <c r="A838" s="1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88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ht="19.5" customHeight="1">
      <c r="A839" s="1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88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ht="19.5" customHeight="1">
      <c r="A840" s="1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88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 ht="19.5" customHeight="1">
      <c r="A841" s="1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88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 ht="19.5" customHeight="1">
      <c r="A842" s="1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88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 ht="19.5" customHeight="1">
      <c r="A843" s="1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88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 ht="19.5" customHeight="1">
      <c r="A844" s="1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88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 ht="19.5" customHeight="1">
      <c r="A845" s="1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88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 ht="19.5" customHeight="1">
      <c r="A846" s="1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88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 ht="19.5" customHeight="1">
      <c r="A847" s="1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88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 ht="19.5" customHeight="1">
      <c r="A848" s="1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88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 ht="19.5" customHeight="1">
      <c r="A849" s="1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88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 ht="19.5" customHeight="1">
      <c r="A850" s="1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88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 ht="19.5" customHeight="1">
      <c r="A851" s="1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88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 ht="19.5" customHeight="1">
      <c r="A852" s="1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88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 ht="19.5" customHeight="1">
      <c r="A853" s="1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88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 ht="19.5" customHeight="1">
      <c r="A854" s="1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88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 ht="19.5" customHeight="1">
      <c r="A855" s="1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88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 ht="19.5" customHeight="1">
      <c r="A856" s="1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88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 ht="19.5" customHeight="1">
      <c r="A857" s="1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88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 ht="19.5" customHeight="1">
      <c r="A858" s="1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88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 ht="19.5" customHeight="1">
      <c r="A859" s="1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88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 ht="19.5" customHeight="1">
      <c r="A860" s="1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88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 ht="19.5" customHeight="1">
      <c r="A861" s="1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88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 ht="19.5" customHeight="1">
      <c r="A862" s="1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88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 ht="19.5" customHeight="1">
      <c r="A863" s="1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88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 ht="19.5" customHeight="1">
      <c r="A864" s="1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88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 ht="19.5" customHeight="1">
      <c r="A865" s="1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88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 ht="19.5" customHeight="1">
      <c r="A866" s="1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88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 ht="19.5" customHeight="1">
      <c r="A867" s="1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88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 ht="19.5" customHeight="1">
      <c r="A868" s="1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88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 ht="19.5" customHeight="1">
      <c r="A869" s="1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88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 ht="19.5" customHeight="1">
      <c r="A870" s="1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88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 ht="19.5" customHeight="1">
      <c r="A871" s="1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88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 ht="19.5" customHeight="1">
      <c r="A872" s="1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88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 ht="19.5" customHeight="1">
      <c r="A873" s="1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88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 ht="19.5" customHeight="1">
      <c r="A874" s="1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88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 ht="19.5" customHeight="1">
      <c r="A875" s="1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88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 ht="19.5" customHeight="1">
      <c r="A876" s="1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88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 ht="19.5" customHeight="1">
      <c r="A877" s="1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88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 ht="19.5" customHeight="1">
      <c r="A878" s="1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88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 ht="19.5" customHeight="1">
      <c r="A879" s="1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88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 ht="19.5" customHeight="1">
      <c r="A880" s="1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88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 ht="19.5" customHeight="1">
      <c r="A881" s="1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88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 ht="19.5" customHeight="1">
      <c r="A882" s="1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88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 ht="19.5" customHeight="1">
      <c r="A883" s="1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88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 ht="19.5" customHeight="1">
      <c r="A884" s="1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88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 ht="19.5" customHeight="1">
      <c r="A885" s="1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88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 ht="19.5" customHeight="1">
      <c r="A886" s="1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88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 ht="19.5" customHeight="1">
      <c r="A887" s="1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88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 ht="19.5" customHeight="1">
      <c r="A888" s="1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88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 ht="19.5" customHeight="1">
      <c r="A889" s="1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88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 ht="19.5" customHeight="1">
      <c r="A890" s="1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88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 ht="19.5" customHeight="1">
      <c r="A891" s="1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88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 ht="19.5" customHeight="1">
      <c r="A892" s="1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88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 ht="19.5" customHeight="1">
      <c r="A893" s="1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88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 ht="19.5" customHeight="1">
      <c r="A894" s="1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88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 ht="19.5" customHeight="1">
      <c r="A895" s="1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88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 ht="19.5" customHeight="1">
      <c r="A896" s="1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88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 ht="19.5" customHeight="1">
      <c r="A897" s="1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88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 ht="19.5" customHeight="1">
      <c r="A898" s="1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88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 ht="19.5" customHeight="1">
      <c r="A899" s="1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88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 ht="19.5" customHeight="1">
      <c r="A900" s="1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88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 ht="19.5" customHeight="1">
      <c r="A901" s="1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88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 ht="19.5" customHeight="1">
      <c r="A902" s="1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88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 ht="19.5" customHeight="1">
      <c r="A903" s="1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88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 ht="19.5" customHeight="1">
      <c r="A904" s="1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88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 ht="19.5" customHeight="1">
      <c r="A905" s="1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88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 ht="19.5" customHeight="1">
      <c r="A906" s="1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88"/>
      <c r="Q906" s="3"/>
      <c r="R906" s="1"/>
      <c r="S906" s="1"/>
      <c r="T906" s="1"/>
      <c r="U906" s="1"/>
      <c r="V906" s="1"/>
      <c r="W906" s="1"/>
      <c r="X906" s="1"/>
      <c r="Y906" s="1"/>
      <c r="Z906" s="1"/>
    </row>
    <row r="907" ht="19.5" customHeight="1">
      <c r="A907" s="1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88"/>
      <c r="Q907" s="3"/>
      <c r="R907" s="1"/>
      <c r="S907" s="1"/>
      <c r="T907" s="1"/>
      <c r="U907" s="1"/>
      <c r="V907" s="1"/>
      <c r="W907" s="1"/>
      <c r="X907" s="1"/>
      <c r="Y907" s="1"/>
      <c r="Z907" s="1"/>
    </row>
    <row r="908" ht="19.5" customHeight="1">
      <c r="A908" s="1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88"/>
      <c r="Q908" s="3"/>
      <c r="R908" s="1"/>
      <c r="S908" s="1"/>
      <c r="T908" s="1"/>
      <c r="U908" s="1"/>
      <c r="V908" s="1"/>
      <c r="W908" s="1"/>
      <c r="X908" s="1"/>
      <c r="Y908" s="1"/>
      <c r="Z908" s="1"/>
    </row>
    <row r="909" ht="19.5" customHeight="1">
      <c r="A909" s="1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88"/>
      <c r="Q909" s="3"/>
      <c r="R909" s="1"/>
      <c r="S909" s="1"/>
      <c r="T909" s="1"/>
      <c r="U909" s="1"/>
      <c r="V909" s="1"/>
      <c r="W909" s="1"/>
      <c r="X909" s="1"/>
      <c r="Y909" s="1"/>
      <c r="Z909" s="1"/>
    </row>
    <row r="910" ht="19.5" customHeight="1">
      <c r="A910" s="1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88"/>
      <c r="Q910" s="3"/>
      <c r="R910" s="1"/>
      <c r="S910" s="1"/>
      <c r="T910" s="1"/>
      <c r="U910" s="1"/>
      <c r="V910" s="1"/>
      <c r="W910" s="1"/>
      <c r="X910" s="1"/>
      <c r="Y910" s="1"/>
      <c r="Z910" s="1"/>
    </row>
    <row r="911" ht="19.5" customHeight="1">
      <c r="A911" s="1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88"/>
      <c r="Q911" s="3"/>
      <c r="R911" s="1"/>
      <c r="S911" s="1"/>
      <c r="T911" s="1"/>
      <c r="U911" s="1"/>
      <c r="V911" s="1"/>
      <c r="W911" s="1"/>
      <c r="X911" s="1"/>
      <c r="Y911" s="1"/>
      <c r="Z911" s="1"/>
    </row>
    <row r="912" ht="19.5" customHeight="1">
      <c r="A912" s="1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88"/>
      <c r="Q912" s="3"/>
      <c r="R912" s="1"/>
      <c r="S912" s="1"/>
      <c r="T912" s="1"/>
      <c r="U912" s="1"/>
      <c r="V912" s="1"/>
      <c r="W912" s="1"/>
      <c r="X912" s="1"/>
      <c r="Y912" s="1"/>
      <c r="Z912" s="1"/>
    </row>
    <row r="913" ht="19.5" customHeight="1">
      <c r="A913" s="1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88"/>
      <c r="Q913" s="3"/>
      <c r="R913" s="1"/>
      <c r="S913" s="1"/>
      <c r="T913" s="1"/>
      <c r="U913" s="1"/>
      <c r="V913" s="1"/>
      <c r="W913" s="1"/>
      <c r="X913" s="1"/>
      <c r="Y913" s="1"/>
      <c r="Z913" s="1"/>
    </row>
    <row r="914" ht="19.5" customHeight="1">
      <c r="A914" s="1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88"/>
      <c r="Q914" s="3"/>
      <c r="R914" s="1"/>
      <c r="S914" s="1"/>
      <c r="T914" s="1"/>
      <c r="U914" s="1"/>
      <c r="V914" s="1"/>
      <c r="W914" s="1"/>
      <c r="X914" s="1"/>
      <c r="Y914" s="1"/>
      <c r="Z914" s="1"/>
    </row>
    <row r="915" ht="19.5" customHeight="1">
      <c r="A915" s="1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88"/>
      <c r="Q915" s="3"/>
      <c r="R915" s="1"/>
      <c r="S915" s="1"/>
      <c r="T915" s="1"/>
      <c r="U915" s="1"/>
      <c r="V915" s="1"/>
      <c r="W915" s="1"/>
      <c r="X915" s="1"/>
      <c r="Y915" s="1"/>
      <c r="Z915" s="1"/>
    </row>
    <row r="916" ht="19.5" customHeight="1">
      <c r="A916" s="1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88"/>
      <c r="Q916" s="3"/>
      <c r="R916" s="1"/>
      <c r="S916" s="1"/>
      <c r="T916" s="1"/>
      <c r="U916" s="1"/>
      <c r="V916" s="1"/>
      <c r="W916" s="1"/>
      <c r="X916" s="1"/>
      <c r="Y916" s="1"/>
      <c r="Z916" s="1"/>
    </row>
    <row r="917" ht="19.5" customHeight="1">
      <c r="A917" s="1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88"/>
      <c r="Q917" s="3"/>
      <c r="R917" s="1"/>
      <c r="S917" s="1"/>
      <c r="T917" s="1"/>
      <c r="U917" s="1"/>
      <c r="V917" s="1"/>
      <c r="W917" s="1"/>
      <c r="X917" s="1"/>
      <c r="Y917" s="1"/>
      <c r="Z917" s="1"/>
    </row>
    <row r="918" ht="19.5" customHeight="1">
      <c r="A918" s="1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88"/>
      <c r="Q918" s="3"/>
      <c r="R918" s="1"/>
      <c r="S918" s="1"/>
      <c r="T918" s="1"/>
      <c r="U918" s="1"/>
      <c r="V918" s="1"/>
      <c r="W918" s="1"/>
      <c r="X918" s="1"/>
      <c r="Y918" s="1"/>
      <c r="Z918" s="1"/>
    </row>
    <row r="919" ht="19.5" customHeight="1">
      <c r="A919" s="1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88"/>
      <c r="Q919" s="3"/>
      <c r="R919" s="1"/>
      <c r="S919" s="1"/>
      <c r="T919" s="1"/>
      <c r="U919" s="1"/>
      <c r="V919" s="1"/>
      <c r="W919" s="1"/>
      <c r="X919" s="1"/>
      <c r="Y919" s="1"/>
      <c r="Z919" s="1"/>
    </row>
    <row r="920" ht="19.5" customHeight="1">
      <c r="A920" s="1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88"/>
      <c r="Q920" s="3"/>
      <c r="R920" s="1"/>
      <c r="S920" s="1"/>
      <c r="T920" s="1"/>
      <c r="U920" s="1"/>
      <c r="V920" s="1"/>
      <c r="W920" s="1"/>
      <c r="X920" s="1"/>
      <c r="Y920" s="1"/>
      <c r="Z920" s="1"/>
    </row>
    <row r="921" ht="19.5" customHeight="1">
      <c r="A921" s="1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88"/>
      <c r="Q921" s="3"/>
      <c r="R921" s="1"/>
      <c r="S921" s="1"/>
      <c r="T921" s="1"/>
      <c r="U921" s="1"/>
      <c r="V921" s="1"/>
      <c r="W921" s="1"/>
      <c r="X921" s="1"/>
      <c r="Y921" s="1"/>
      <c r="Z921" s="1"/>
    </row>
    <row r="922" ht="19.5" customHeight="1">
      <c r="A922" s="1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88"/>
      <c r="Q922" s="3"/>
      <c r="R922" s="1"/>
      <c r="S922" s="1"/>
      <c r="T922" s="1"/>
      <c r="U922" s="1"/>
      <c r="V922" s="1"/>
      <c r="W922" s="1"/>
      <c r="X922" s="1"/>
      <c r="Y922" s="1"/>
      <c r="Z922" s="1"/>
    </row>
    <row r="923" ht="19.5" customHeight="1">
      <c r="A923" s="1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88"/>
      <c r="Q923" s="3"/>
      <c r="R923" s="1"/>
      <c r="S923" s="1"/>
      <c r="T923" s="1"/>
      <c r="U923" s="1"/>
      <c r="V923" s="1"/>
      <c r="W923" s="1"/>
      <c r="X923" s="1"/>
      <c r="Y923" s="1"/>
      <c r="Z923" s="1"/>
    </row>
    <row r="924" ht="19.5" customHeight="1">
      <c r="A924" s="1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88"/>
      <c r="Q924" s="3"/>
      <c r="R924" s="1"/>
      <c r="S924" s="1"/>
      <c r="T924" s="1"/>
      <c r="U924" s="1"/>
      <c r="V924" s="1"/>
      <c r="W924" s="1"/>
      <c r="X924" s="1"/>
      <c r="Y924" s="1"/>
      <c r="Z924" s="1"/>
    </row>
    <row r="925" ht="19.5" customHeight="1">
      <c r="A925" s="1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88"/>
      <c r="Q925" s="3"/>
      <c r="R925" s="1"/>
      <c r="S925" s="1"/>
      <c r="T925" s="1"/>
      <c r="U925" s="1"/>
      <c r="V925" s="1"/>
      <c r="W925" s="1"/>
      <c r="X925" s="1"/>
      <c r="Y925" s="1"/>
      <c r="Z925" s="1"/>
    </row>
    <row r="926" ht="19.5" customHeight="1">
      <c r="A926" s="1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88"/>
      <c r="Q926" s="3"/>
      <c r="R926" s="1"/>
      <c r="S926" s="1"/>
      <c r="T926" s="1"/>
      <c r="U926" s="1"/>
      <c r="V926" s="1"/>
      <c r="W926" s="1"/>
      <c r="X926" s="1"/>
      <c r="Y926" s="1"/>
      <c r="Z926" s="1"/>
    </row>
    <row r="927" ht="19.5" customHeight="1">
      <c r="A927" s="1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88"/>
      <c r="Q927" s="3"/>
      <c r="R927" s="1"/>
      <c r="S927" s="1"/>
      <c r="T927" s="1"/>
      <c r="U927" s="1"/>
      <c r="V927" s="1"/>
      <c r="W927" s="1"/>
      <c r="X927" s="1"/>
      <c r="Y927" s="1"/>
      <c r="Z927" s="1"/>
    </row>
    <row r="928" ht="19.5" customHeight="1">
      <c r="A928" s="1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88"/>
      <c r="Q928" s="3"/>
      <c r="R928" s="1"/>
      <c r="S928" s="1"/>
      <c r="T928" s="1"/>
      <c r="U928" s="1"/>
      <c r="V928" s="1"/>
      <c r="W928" s="1"/>
      <c r="X928" s="1"/>
      <c r="Y928" s="1"/>
      <c r="Z928" s="1"/>
    </row>
    <row r="929" ht="19.5" customHeight="1">
      <c r="A929" s="1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88"/>
      <c r="Q929" s="3"/>
      <c r="R929" s="1"/>
      <c r="S929" s="1"/>
      <c r="T929" s="1"/>
      <c r="U929" s="1"/>
      <c r="V929" s="1"/>
      <c r="W929" s="1"/>
      <c r="X929" s="1"/>
      <c r="Y929" s="1"/>
      <c r="Z929" s="1"/>
    </row>
    <row r="930" ht="19.5" customHeight="1">
      <c r="A930" s="1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88"/>
      <c r="Q930" s="3"/>
      <c r="R930" s="1"/>
      <c r="S930" s="1"/>
      <c r="T930" s="1"/>
      <c r="U930" s="1"/>
      <c r="V930" s="1"/>
      <c r="W930" s="1"/>
      <c r="X930" s="1"/>
      <c r="Y930" s="1"/>
      <c r="Z930" s="1"/>
    </row>
    <row r="931" ht="19.5" customHeight="1">
      <c r="A931" s="1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88"/>
      <c r="Q931" s="3"/>
      <c r="R931" s="1"/>
      <c r="S931" s="1"/>
      <c r="T931" s="1"/>
      <c r="U931" s="1"/>
      <c r="V931" s="1"/>
      <c r="W931" s="1"/>
      <c r="X931" s="1"/>
      <c r="Y931" s="1"/>
      <c r="Z931" s="1"/>
    </row>
    <row r="932" ht="19.5" customHeight="1">
      <c r="A932" s="1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88"/>
      <c r="Q932" s="3"/>
      <c r="R932" s="1"/>
      <c r="S932" s="1"/>
      <c r="T932" s="1"/>
      <c r="U932" s="1"/>
      <c r="V932" s="1"/>
      <c r="W932" s="1"/>
      <c r="X932" s="1"/>
      <c r="Y932" s="1"/>
      <c r="Z932" s="1"/>
    </row>
    <row r="933" ht="19.5" customHeight="1">
      <c r="A933" s="1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88"/>
      <c r="Q933" s="3"/>
      <c r="R933" s="1"/>
      <c r="S933" s="1"/>
      <c r="T933" s="1"/>
      <c r="U933" s="1"/>
      <c r="V933" s="1"/>
      <c r="W933" s="1"/>
      <c r="X933" s="1"/>
      <c r="Y933" s="1"/>
      <c r="Z933" s="1"/>
    </row>
    <row r="934" ht="19.5" customHeight="1">
      <c r="A934" s="1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88"/>
      <c r="Q934" s="3"/>
      <c r="R934" s="1"/>
      <c r="S934" s="1"/>
      <c r="T934" s="1"/>
      <c r="U934" s="1"/>
      <c r="V934" s="1"/>
      <c r="W934" s="1"/>
      <c r="X934" s="1"/>
      <c r="Y934" s="1"/>
      <c r="Z934" s="1"/>
    </row>
    <row r="935" ht="19.5" customHeight="1">
      <c r="A935" s="1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88"/>
      <c r="Q935" s="3"/>
      <c r="R935" s="1"/>
      <c r="S935" s="1"/>
      <c r="T935" s="1"/>
      <c r="U935" s="1"/>
      <c r="V935" s="1"/>
      <c r="W935" s="1"/>
      <c r="X935" s="1"/>
      <c r="Y935" s="1"/>
      <c r="Z935" s="1"/>
    </row>
    <row r="936" ht="19.5" customHeight="1">
      <c r="A936" s="1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88"/>
      <c r="Q936" s="3"/>
      <c r="R936" s="1"/>
      <c r="S936" s="1"/>
      <c r="T936" s="1"/>
      <c r="U936" s="1"/>
      <c r="V936" s="1"/>
      <c r="W936" s="1"/>
      <c r="X936" s="1"/>
      <c r="Y936" s="1"/>
      <c r="Z936" s="1"/>
    </row>
    <row r="937" ht="19.5" customHeight="1">
      <c r="A937" s="1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88"/>
      <c r="Q937" s="3"/>
      <c r="R937" s="1"/>
      <c r="S937" s="1"/>
      <c r="T937" s="1"/>
      <c r="U937" s="1"/>
      <c r="V937" s="1"/>
      <c r="W937" s="1"/>
      <c r="X937" s="1"/>
      <c r="Y937" s="1"/>
      <c r="Z937" s="1"/>
    </row>
    <row r="938" ht="19.5" customHeight="1">
      <c r="A938" s="1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88"/>
      <c r="Q938" s="3"/>
      <c r="R938" s="1"/>
      <c r="S938" s="1"/>
      <c r="T938" s="1"/>
      <c r="U938" s="1"/>
      <c r="V938" s="1"/>
      <c r="W938" s="1"/>
      <c r="X938" s="1"/>
      <c r="Y938" s="1"/>
      <c r="Z938" s="1"/>
    </row>
    <row r="939" ht="19.5" customHeight="1">
      <c r="A939" s="1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88"/>
      <c r="Q939" s="3"/>
      <c r="R939" s="1"/>
      <c r="S939" s="1"/>
      <c r="T939" s="1"/>
      <c r="U939" s="1"/>
      <c r="V939" s="1"/>
      <c r="W939" s="1"/>
      <c r="X939" s="1"/>
      <c r="Y939" s="1"/>
      <c r="Z939" s="1"/>
    </row>
    <row r="940" ht="19.5" customHeight="1">
      <c r="A940" s="1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88"/>
      <c r="Q940" s="3"/>
      <c r="R940" s="1"/>
      <c r="S940" s="1"/>
      <c r="T940" s="1"/>
      <c r="U940" s="1"/>
      <c r="V940" s="1"/>
      <c r="W940" s="1"/>
      <c r="X940" s="1"/>
      <c r="Y940" s="1"/>
      <c r="Z940" s="1"/>
    </row>
    <row r="941" ht="19.5" customHeight="1">
      <c r="A941" s="1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88"/>
      <c r="Q941" s="3"/>
      <c r="R941" s="1"/>
      <c r="S941" s="1"/>
      <c r="T941" s="1"/>
      <c r="U941" s="1"/>
      <c r="V941" s="1"/>
      <c r="W941" s="1"/>
      <c r="X941" s="1"/>
      <c r="Y941" s="1"/>
      <c r="Z941" s="1"/>
    </row>
    <row r="942" ht="19.5" customHeight="1">
      <c r="A942" s="1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88"/>
      <c r="Q942" s="3"/>
      <c r="R942" s="1"/>
      <c r="S942" s="1"/>
      <c r="T942" s="1"/>
      <c r="U942" s="1"/>
      <c r="V942" s="1"/>
      <c r="W942" s="1"/>
      <c r="X942" s="1"/>
      <c r="Y942" s="1"/>
      <c r="Z942" s="1"/>
    </row>
    <row r="943" ht="19.5" customHeight="1">
      <c r="A943" s="1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88"/>
      <c r="Q943" s="3"/>
      <c r="R943" s="1"/>
      <c r="S943" s="1"/>
      <c r="T943" s="1"/>
      <c r="U943" s="1"/>
      <c r="V943" s="1"/>
      <c r="W943" s="1"/>
      <c r="X943" s="1"/>
      <c r="Y943" s="1"/>
      <c r="Z943" s="1"/>
    </row>
    <row r="944" ht="19.5" customHeight="1">
      <c r="A944" s="1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88"/>
      <c r="Q944" s="3"/>
      <c r="R944" s="1"/>
      <c r="S944" s="1"/>
      <c r="T944" s="1"/>
      <c r="U944" s="1"/>
      <c r="V944" s="1"/>
      <c r="W944" s="1"/>
      <c r="X944" s="1"/>
      <c r="Y944" s="1"/>
      <c r="Z944" s="1"/>
    </row>
    <row r="945" ht="19.5" customHeight="1">
      <c r="A945" s="1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88"/>
      <c r="Q945" s="3"/>
      <c r="R945" s="1"/>
      <c r="S945" s="1"/>
      <c r="T945" s="1"/>
      <c r="U945" s="1"/>
      <c r="V945" s="1"/>
      <c r="W945" s="1"/>
      <c r="X945" s="1"/>
      <c r="Y945" s="1"/>
      <c r="Z945" s="1"/>
    </row>
    <row r="946" ht="19.5" customHeight="1">
      <c r="A946" s="1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88"/>
      <c r="Q946" s="3"/>
      <c r="R946" s="1"/>
      <c r="S946" s="1"/>
      <c r="T946" s="1"/>
      <c r="U946" s="1"/>
      <c r="V946" s="1"/>
      <c r="W946" s="1"/>
      <c r="X946" s="1"/>
      <c r="Y946" s="1"/>
      <c r="Z946" s="1"/>
    </row>
    <row r="947" ht="19.5" customHeight="1">
      <c r="A947" s="1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88"/>
      <c r="Q947" s="3"/>
      <c r="R947" s="1"/>
      <c r="S947" s="1"/>
      <c r="T947" s="1"/>
      <c r="U947" s="1"/>
      <c r="V947" s="1"/>
      <c r="W947" s="1"/>
      <c r="X947" s="1"/>
      <c r="Y947" s="1"/>
      <c r="Z947" s="1"/>
    </row>
    <row r="948" ht="19.5" customHeight="1">
      <c r="A948" s="1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88"/>
      <c r="Q948" s="3"/>
      <c r="R948" s="1"/>
      <c r="S948" s="1"/>
      <c r="T948" s="1"/>
      <c r="U948" s="1"/>
      <c r="V948" s="1"/>
      <c r="W948" s="1"/>
      <c r="X948" s="1"/>
      <c r="Y948" s="1"/>
      <c r="Z948" s="1"/>
    </row>
    <row r="949" ht="19.5" customHeight="1">
      <c r="A949" s="1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88"/>
      <c r="Q949" s="3"/>
      <c r="R949" s="1"/>
      <c r="S949" s="1"/>
      <c r="T949" s="1"/>
      <c r="U949" s="1"/>
      <c r="V949" s="1"/>
      <c r="W949" s="1"/>
      <c r="X949" s="1"/>
      <c r="Y949" s="1"/>
      <c r="Z949" s="1"/>
    </row>
    <row r="950" ht="19.5" customHeight="1">
      <c r="A950" s="1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88"/>
      <c r="Q950" s="3"/>
      <c r="R950" s="1"/>
      <c r="S950" s="1"/>
      <c r="T950" s="1"/>
      <c r="U950" s="1"/>
      <c r="V950" s="1"/>
      <c r="W950" s="1"/>
      <c r="X950" s="1"/>
      <c r="Y950" s="1"/>
      <c r="Z950" s="1"/>
    </row>
    <row r="951" ht="19.5" customHeight="1">
      <c r="A951" s="1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88"/>
      <c r="Q951" s="3"/>
      <c r="R951" s="1"/>
      <c r="S951" s="1"/>
      <c r="T951" s="1"/>
      <c r="U951" s="1"/>
      <c r="V951" s="1"/>
      <c r="W951" s="1"/>
      <c r="X951" s="1"/>
      <c r="Y951" s="1"/>
      <c r="Z951" s="1"/>
    </row>
    <row r="952" ht="19.5" customHeight="1">
      <c r="A952" s="1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88"/>
      <c r="Q952" s="3"/>
      <c r="R952" s="1"/>
      <c r="S952" s="1"/>
      <c r="T952" s="1"/>
      <c r="U952" s="1"/>
      <c r="V952" s="1"/>
      <c r="W952" s="1"/>
      <c r="X952" s="1"/>
      <c r="Y952" s="1"/>
      <c r="Z952" s="1"/>
    </row>
    <row r="953" ht="19.5" customHeight="1">
      <c r="A953" s="1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88"/>
      <c r="Q953" s="3"/>
      <c r="R953" s="1"/>
      <c r="S953" s="1"/>
      <c r="T953" s="1"/>
      <c r="U953" s="1"/>
      <c r="V953" s="1"/>
      <c r="W953" s="1"/>
      <c r="X953" s="1"/>
      <c r="Y953" s="1"/>
      <c r="Z953" s="1"/>
    </row>
    <row r="954" ht="19.5" customHeight="1">
      <c r="A954" s="1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88"/>
      <c r="Q954" s="3"/>
      <c r="R954" s="1"/>
      <c r="S954" s="1"/>
      <c r="T954" s="1"/>
      <c r="U954" s="1"/>
      <c r="V954" s="1"/>
      <c r="W954" s="1"/>
      <c r="X954" s="1"/>
      <c r="Y954" s="1"/>
      <c r="Z954" s="1"/>
    </row>
    <row r="955" ht="19.5" customHeight="1">
      <c r="A955" s="1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88"/>
      <c r="Q955" s="3"/>
      <c r="R955" s="1"/>
      <c r="S955" s="1"/>
      <c r="T955" s="1"/>
      <c r="U955" s="1"/>
      <c r="V955" s="1"/>
      <c r="W955" s="1"/>
      <c r="X955" s="1"/>
      <c r="Y955" s="1"/>
      <c r="Z955" s="1"/>
    </row>
    <row r="956" ht="19.5" customHeight="1">
      <c r="A956" s="1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88"/>
      <c r="Q956" s="3"/>
      <c r="R956" s="1"/>
      <c r="S956" s="1"/>
      <c r="T956" s="1"/>
      <c r="U956" s="1"/>
      <c r="V956" s="1"/>
      <c r="W956" s="1"/>
      <c r="X956" s="1"/>
      <c r="Y956" s="1"/>
      <c r="Z956" s="1"/>
    </row>
    <row r="957" ht="19.5" customHeight="1">
      <c r="A957" s="1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88"/>
      <c r="Q957" s="3"/>
      <c r="R957" s="1"/>
      <c r="S957" s="1"/>
      <c r="T957" s="1"/>
      <c r="U957" s="1"/>
      <c r="V957" s="1"/>
      <c r="W957" s="1"/>
      <c r="X957" s="1"/>
      <c r="Y957" s="1"/>
      <c r="Z957" s="1"/>
    </row>
    <row r="958" ht="19.5" customHeight="1">
      <c r="A958" s="1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88"/>
      <c r="Q958" s="3"/>
      <c r="R958" s="1"/>
      <c r="S958" s="1"/>
      <c r="T958" s="1"/>
      <c r="U958" s="1"/>
      <c r="V958" s="1"/>
      <c r="W958" s="1"/>
      <c r="X958" s="1"/>
      <c r="Y958" s="1"/>
      <c r="Z958" s="1"/>
    </row>
    <row r="959" ht="19.5" customHeight="1">
      <c r="A959" s="1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88"/>
      <c r="Q959" s="3"/>
      <c r="R959" s="1"/>
      <c r="S959" s="1"/>
      <c r="T959" s="1"/>
      <c r="U959" s="1"/>
      <c r="V959" s="1"/>
      <c r="W959" s="1"/>
      <c r="X959" s="1"/>
      <c r="Y959" s="1"/>
      <c r="Z959" s="1"/>
    </row>
    <row r="960" ht="19.5" customHeight="1">
      <c r="A960" s="1"/>
      <c r="B960" s="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88"/>
      <c r="Q960" s="3"/>
      <c r="R960" s="1"/>
      <c r="S960" s="1"/>
      <c r="T960" s="1"/>
      <c r="U960" s="1"/>
      <c r="V960" s="1"/>
      <c r="W960" s="1"/>
      <c r="X960" s="1"/>
      <c r="Y960" s="1"/>
      <c r="Z960" s="1"/>
    </row>
    <row r="961" ht="19.5" customHeight="1">
      <c r="A961" s="1"/>
      <c r="B961" s="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88"/>
      <c r="Q961" s="3"/>
      <c r="R961" s="1"/>
      <c r="S961" s="1"/>
      <c r="T961" s="1"/>
      <c r="U961" s="1"/>
      <c r="V961" s="1"/>
      <c r="W961" s="1"/>
      <c r="X961" s="1"/>
      <c r="Y961" s="1"/>
      <c r="Z961" s="1"/>
    </row>
    <row r="962" ht="19.5" customHeight="1">
      <c r="A962" s="1"/>
      <c r="B962" s="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88"/>
      <c r="Q962" s="3"/>
      <c r="R962" s="1"/>
      <c r="S962" s="1"/>
      <c r="T962" s="1"/>
      <c r="U962" s="1"/>
      <c r="V962" s="1"/>
      <c r="W962" s="1"/>
      <c r="X962" s="1"/>
      <c r="Y962" s="1"/>
      <c r="Z962" s="1"/>
    </row>
    <row r="963" ht="19.5" customHeight="1">
      <c r="A963" s="1"/>
      <c r="B963" s="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88"/>
      <c r="Q963" s="3"/>
      <c r="R963" s="1"/>
      <c r="S963" s="1"/>
      <c r="T963" s="1"/>
      <c r="U963" s="1"/>
      <c r="V963" s="1"/>
      <c r="W963" s="1"/>
      <c r="X963" s="1"/>
      <c r="Y963" s="1"/>
      <c r="Z963" s="1"/>
    </row>
    <row r="964" ht="19.5" customHeight="1">
      <c r="A964" s="1"/>
      <c r="B964" s="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88"/>
      <c r="Q964" s="3"/>
      <c r="R964" s="1"/>
      <c r="S964" s="1"/>
      <c r="T964" s="1"/>
      <c r="U964" s="1"/>
      <c r="V964" s="1"/>
      <c r="W964" s="1"/>
      <c r="X964" s="1"/>
      <c r="Y964" s="1"/>
      <c r="Z964" s="1"/>
    </row>
    <row r="965" ht="19.5" customHeight="1">
      <c r="A965" s="1"/>
      <c r="B965" s="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88"/>
      <c r="Q965" s="3"/>
      <c r="R965" s="1"/>
      <c r="S965" s="1"/>
      <c r="T965" s="1"/>
      <c r="U965" s="1"/>
      <c r="V965" s="1"/>
      <c r="W965" s="1"/>
      <c r="X965" s="1"/>
      <c r="Y965" s="1"/>
      <c r="Z965" s="1"/>
    </row>
    <row r="966" ht="19.5" customHeight="1">
      <c r="A966" s="1"/>
      <c r="B966" s="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88"/>
      <c r="Q966" s="3"/>
      <c r="R966" s="1"/>
      <c r="S966" s="1"/>
      <c r="T966" s="1"/>
      <c r="U966" s="1"/>
      <c r="V966" s="1"/>
      <c r="W966" s="1"/>
      <c r="X966" s="1"/>
      <c r="Y966" s="1"/>
      <c r="Z966" s="1"/>
    </row>
    <row r="967" ht="19.5" customHeight="1">
      <c r="A967" s="1"/>
      <c r="B967" s="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88"/>
      <c r="Q967" s="3"/>
      <c r="R967" s="1"/>
      <c r="S967" s="1"/>
      <c r="T967" s="1"/>
      <c r="U967" s="1"/>
      <c r="V967" s="1"/>
      <c r="W967" s="1"/>
      <c r="X967" s="1"/>
      <c r="Y967" s="1"/>
      <c r="Z967" s="1"/>
    </row>
    <row r="968" ht="19.5" customHeight="1">
      <c r="A968" s="1"/>
      <c r="B968" s="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88"/>
      <c r="Q968" s="3"/>
      <c r="R968" s="1"/>
      <c r="S968" s="1"/>
      <c r="T968" s="1"/>
      <c r="U968" s="1"/>
      <c r="V968" s="1"/>
      <c r="W968" s="1"/>
      <c r="X968" s="1"/>
      <c r="Y968" s="1"/>
      <c r="Z968" s="1"/>
    </row>
    <row r="969" ht="19.5" customHeight="1">
      <c r="A969" s="1"/>
      <c r="B969" s="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88"/>
      <c r="Q969" s="3"/>
      <c r="R969" s="1"/>
      <c r="S969" s="1"/>
      <c r="T969" s="1"/>
      <c r="U969" s="1"/>
      <c r="V969" s="1"/>
      <c r="W969" s="1"/>
      <c r="X969" s="1"/>
      <c r="Y969" s="1"/>
      <c r="Z969" s="1"/>
    </row>
    <row r="970" ht="19.5" customHeight="1">
      <c r="A970" s="1"/>
      <c r="B970" s="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88"/>
      <c r="Q970" s="3"/>
      <c r="R970" s="1"/>
      <c r="S970" s="1"/>
      <c r="T970" s="1"/>
      <c r="U970" s="1"/>
      <c r="V970" s="1"/>
      <c r="W970" s="1"/>
      <c r="X970" s="1"/>
      <c r="Y970" s="1"/>
      <c r="Z970" s="1"/>
    </row>
    <row r="971" ht="19.5" customHeight="1">
      <c r="A971" s="1"/>
      <c r="B971" s="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88"/>
      <c r="Q971" s="3"/>
      <c r="R971" s="1"/>
      <c r="S971" s="1"/>
      <c r="T971" s="1"/>
      <c r="U971" s="1"/>
      <c r="V971" s="1"/>
      <c r="W971" s="1"/>
      <c r="X971" s="1"/>
      <c r="Y971" s="1"/>
      <c r="Z971" s="1"/>
    </row>
    <row r="972" ht="19.5" customHeight="1">
      <c r="A972" s="1"/>
      <c r="B972" s="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88"/>
      <c r="Q972" s="3"/>
      <c r="R972" s="1"/>
      <c r="S972" s="1"/>
      <c r="T972" s="1"/>
      <c r="U972" s="1"/>
      <c r="V972" s="1"/>
      <c r="W972" s="1"/>
      <c r="X972" s="1"/>
      <c r="Y972" s="1"/>
      <c r="Z972" s="1"/>
    </row>
    <row r="973" ht="19.5" customHeight="1">
      <c r="A973" s="1"/>
      <c r="B973" s="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88"/>
      <c r="Q973" s="3"/>
      <c r="R973" s="1"/>
      <c r="S973" s="1"/>
      <c r="T973" s="1"/>
      <c r="U973" s="1"/>
      <c r="V973" s="1"/>
      <c r="W973" s="1"/>
      <c r="X973" s="1"/>
      <c r="Y973" s="1"/>
      <c r="Z973" s="1"/>
    </row>
    <row r="974" ht="19.5" customHeight="1">
      <c r="A974" s="1"/>
      <c r="B974" s="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88"/>
      <c r="Q974" s="3"/>
      <c r="R974" s="1"/>
      <c r="S974" s="1"/>
      <c r="T974" s="1"/>
      <c r="U974" s="1"/>
      <c r="V974" s="1"/>
      <c r="W974" s="1"/>
      <c r="X974" s="1"/>
      <c r="Y974" s="1"/>
      <c r="Z974" s="1"/>
    </row>
    <row r="975" ht="19.5" customHeight="1">
      <c r="A975" s="1"/>
      <c r="B975" s="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88"/>
      <c r="Q975" s="3"/>
      <c r="R975" s="1"/>
      <c r="S975" s="1"/>
      <c r="T975" s="1"/>
      <c r="U975" s="1"/>
      <c r="V975" s="1"/>
      <c r="W975" s="1"/>
      <c r="X975" s="1"/>
      <c r="Y975" s="1"/>
      <c r="Z975" s="1"/>
    </row>
    <row r="976" ht="19.5" customHeight="1">
      <c r="A976" s="1"/>
      <c r="B976" s="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88"/>
      <c r="Q976" s="3"/>
      <c r="R976" s="1"/>
      <c r="S976" s="1"/>
      <c r="T976" s="1"/>
      <c r="U976" s="1"/>
      <c r="V976" s="1"/>
      <c r="W976" s="1"/>
      <c r="X976" s="1"/>
      <c r="Y976" s="1"/>
      <c r="Z976" s="1"/>
    </row>
    <row r="977" ht="19.5" customHeight="1">
      <c r="A977" s="1"/>
      <c r="B977" s="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88"/>
      <c r="Q977" s="3"/>
      <c r="R977" s="1"/>
      <c r="S977" s="1"/>
      <c r="T977" s="1"/>
      <c r="U977" s="1"/>
      <c r="V977" s="1"/>
      <c r="W977" s="1"/>
      <c r="X977" s="1"/>
      <c r="Y977" s="1"/>
      <c r="Z977" s="1"/>
    </row>
    <row r="978" ht="19.5" customHeight="1">
      <c r="A978" s="1"/>
      <c r="B978" s="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88"/>
      <c r="Q978" s="3"/>
      <c r="R978" s="1"/>
      <c r="S978" s="1"/>
      <c r="T978" s="1"/>
      <c r="U978" s="1"/>
      <c r="V978" s="1"/>
      <c r="W978" s="1"/>
      <c r="X978" s="1"/>
      <c r="Y978" s="1"/>
      <c r="Z978" s="1"/>
    </row>
    <row r="979" ht="19.5" customHeight="1">
      <c r="A979" s="1"/>
      <c r="B979" s="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88"/>
      <c r="Q979" s="3"/>
      <c r="R979" s="1"/>
      <c r="S979" s="1"/>
      <c r="T979" s="1"/>
      <c r="U979" s="1"/>
      <c r="V979" s="1"/>
      <c r="W979" s="1"/>
      <c r="X979" s="1"/>
      <c r="Y979" s="1"/>
      <c r="Z979" s="1"/>
    </row>
    <row r="980" ht="19.5" customHeight="1">
      <c r="A980" s="1"/>
      <c r="B980" s="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88"/>
      <c r="Q980" s="3"/>
      <c r="R980" s="1"/>
      <c r="S980" s="1"/>
      <c r="T980" s="1"/>
      <c r="U980" s="1"/>
      <c r="V980" s="1"/>
      <c r="W980" s="1"/>
      <c r="X980" s="1"/>
      <c r="Y980" s="1"/>
      <c r="Z980" s="1"/>
    </row>
    <row r="981" ht="19.5" customHeight="1">
      <c r="A981" s="1"/>
      <c r="B981" s="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88"/>
      <c r="Q981" s="3"/>
      <c r="R981" s="1"/>
      <c r="S981" s="1"/>
      <c r="T981" s="1"/>
      <c r="U981" s="1"/>
      <c r="V981" s="1"/>
      <c r="W981" s="1"/>
      <c r="X981" s="1"/>
      <c r="Y981" s="1"/>
      <c r="Z981" s="1"/>
    </row>
    <row r="982" ht="19.5" customHeight="1">
      <c r="A982" s="1"/>
      <c r="B982" s="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88"/>
      <c r="Q982" s="3"/>
      <c r="R982" s="1"/>
      <c r="S982" s="1"/>
      <c r="T982" s="1"/>
      <c r="U982" s="1"/>
      <c r="V982" s="1"/>
      <c r="W982" s="1"/>
      <c r="X982" s="1"/>
      <c r="Y982" s="1"/>
      <c r="Z982" s="1"/>
    </row>
    <row r="983" ht="19.5" customHeight="1">
      <c r="A983" s="1"/>
      <c r="B983" s="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88"/>
      <c r="Q983" s="3"/>
      <c r="R983" s="1"/>
      <c r="S983" s="1"/>
      <c r="T983" s="1"/>
      <c r="U983" s="1"/>
      <c r="V983" s="1"/>
      <c r="W983" s="1"/>
      <c r="X983" s="1"/>
      <c r="Y983" s="1"/>
      <c r="Z983" s="1"/>
    </row>
    <row r="984" ht="19.5" customHeight="1">
      <c r="A984" s="1"/>
      <c r="B984" s="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88"/>
      <c r="Q984" s="3"/>
      <c r="R984" s="1"/>
      <c r="S984" s="1"/>
      <c r="T984" s="1"/>
      <c r="U984" s="1"/>
      <c r="V984" s="1"/>
      <c r="W984" s="1"/>
      <c r="X984" s="1"/>
      <c r="Y984" s="1"/>
      <c r="Z984" s="1"/>
    </row>
    <row r="985" ht="19.5" customHeight="1">
      <c r="A985" s="1"/>
      <c r="B985" s="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88"/>
      <c r="Q985" s="3"/>
      <c r="R985" s="1"/>
      <c r="S985" s="1"/>
      <c r="T985" s="1"/>
      <c r="U985" s="1"/>
      <c r="V985" s="1"/>
      <c r="W985" s="1"/>
      <c r="X985" s="1"/>
      <c r="Y985" s="1"/>
      <c r="Z985" s="1"/>
    </row>
    <row r="986" ht="19.5" customHeight="1">
      <c r="A986" s="1"/>
      <c r="B986" s="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88"/>
      <c r="Q986" s="3"/>
      <c r="R986" s="1"/>
      <c r="S986" s="1"/>
      <c r="T986" s="1"/>
      <c r="U986" s="1"/>
      <c r="V986" s="1"/>
      <c r="W986" s="1"/>
      <c r="X986" s="1"/>
      <c r="Y986" s="1"/>
      <c r="Z986" s="1"/>
    </row>
    <row r="987" ht="19.5" customHeight="1">
      <c r="A987" s="1"/>
      <c r="B987" s="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88"/>
      <c r="Q987" s="3"/>
      <c r="R987" s="1"/>
      <c r="S987" s="1"/>
      <c r="T987" s="1"/>
      <c r="U987" s="1"/>
      <c r="V987" s="1"/>
      <c r="W987" s="1"/>
      <c r="X987" s="1"/>
      <c r="Y987" s="1"/>
      <c r="Z987" s="1"/>
    </row>
    <row r="988" ht="19.5" customHeight="1">
      <c r="A988" s="1"/>
      <c r="B988" s="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88"/>
      <c r="Q988" s="3"/>
      <c r="R988" s="1"/>
      <c r="S988" s="1"/>
      <c r="T988" s="1"/>
      <c r="U988" s="1"/>
      <c r="V988" s="1"/>
      <c r="W988" s="1"/>
      <c r="X988" s="1"/>
      <c r="Y988" s="1"/>
      <c r="Z988" s="1"/>
    </row>
    <row r="989" ht="19.5" customHeight="1">
      <c r="A989" s="1"/>
      <c r="B989" s="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88"/>
      <c r="Q989" s="3"/>
      <c r="R989" s="1"/>
      <c r="S989" s="1"/>
      <c r="T989" s="1"/>
      <c r="U989" s="1"/>
      <c r="V989" s="1"/>
      <c r="W989" s="1"/>
      <c r="X989" s="1"/>
      <c r="Y989" s="1"/>
      <c r="Z989" s="1"/>
    </row>
    <row r="990" ht="19.5" customHeight="1">
      <c r="A990" s="1"/>
      <c r="B990" s="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88"/>
      <c r="Q990" s="3"/>
      <c r="R990" s="1"/>
      <c r="S990" s="1"/>
      <c r="T990" s="1"/>
      <c r="U990" s="1"/>
      <c r="V990" s="1"/>
      <c r="W990" s="1"/>
      <c r="X990" s="1"/>
      <c r="Y990" s="1"/>
      <c r="Z990" s="1"/>
    </row>
    <row r="991" ht="19.5" customHeight="1">
      <c r="A991" s="1"/>
      <c r="B991" s="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88"/>
      <c r="Q991" s="3"/>
      <c r="R991" s="1"/>
      <c r="S991" s="1"/>
      <c r="T991" s="1"/>
      <c r="U991" s="1"/>
      <c r="V991" s="1"/>
      <c r="W991" s="1"/>
      <c r="X991" s="1"/>
      <c r="Y991" s="1"/>
      <c r="Z991" s="1"/>
    </row>
    <row r="992" ht="19.5" customHeight="1">
      <c r="A992" s="1"/>
      <c r="B992" s="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88"/>
      <c r="Q992" s="3"/>
      <c r="R992" s="1"/>
      <c r="S992" s="1"/>
      <c r="T992" s="1"/>
      <c r="U992" s="1"/>
      <c r="V992" s="1"/>
      <c r="W992" s="1"/>
      <c r="X992" s="1"/>
      <c r="Y992" s="1"/>
      <c r="Z992" s="1"/>
    </row>
    <row r="993" ht="19.5" customHeight="1">
      <c r="A993" s="1"/>
      <c r="B993" s="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88"/>
      <c r="Q993" s="3"/>
      <c r="R993" s="1"/>
      <c r="S993" s="1"/>
      <c r="T993" s="1"/>
      <c r="U993" s="1"/>
      <c r="V993" s="1"/>
      <c r="W993" s="1"/>
      <c r="X993" s="1"/>
      <c r="Y993" s="1"/>
      <c r="Z993" s="1"/>
    </row>
    <row r="994" ht="19.5" customHeight="1">
      <c r="A994" s="1"/>
      <c r="B994" s="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88"/>
      <c r="Q994" s="3"/>
      <c r="R994" s="1"/>
      <c r="S994" s="1"/>
      <c r="T994" s="1"/>
      <c r="U994" s="1"/>
      <c r="V994" s="1"/>
      <c r="W994" s="1"/>
      <c r="X994" s="1"/>
      <c r="Y994" s="1"/>
      <c r="Z994" s="1"/>
    </row>
    <row r="995" ht="19.5" customHeight="1">
      <c r="A995" s="1"/>
      <c r="B995" s="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88"/>
      <c r="Q995" s="3"/>
      <c r="R995" s="1"/>
      <c r="S995" s="1"/>
      <c r="T995" s="1"/>
      <c r="U995" s="1"/>
      <c r="V995" s="1"/>
      <c r="W995" s="1"/>
      <c r="X995" s="1"/>
      <c r="Y995" s="1"/>
      <c r="Z995" s="1"/>
    </row>
    <row r="996" ht="19.5" customHeight="1">
      <c r="A996" s="1"/>
      <c r="B996" s="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88"/>
      <c r="Q996" s="3"/>
      <c r="R996" s="1"/>
      <c r="S996" s="1"/>
      <c r="T996" s="1"/>
      <c r="U996" s="1"/>
      <c r="V996" s="1"/>
      <c r="W996" s="1"/>
      <c r="X996" s="1"/>
      <c r="Y996" s="1"/>
      <c r="Z996" s="1"/>
    </row>
    <row r="997" ht="19.5" customHeight="1">
      <c r="A997" s="1"/>
      <c r="B997" s="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88"/>
      <c r="Q997" s="3"/>
      <c r="R997" s="1"/>
      <c r="S997" s="1"/>
      <c r="T997" s="1"/>
      <c r="U997" s="1"/>
      <c r="V997" s="1"/>
      <c r="W997" s="1"/>
      <c r="X997" s="1"/>
      <c r="Y997" s="1"/>
      <c r="Z997" s="1"/>
    </row>
    <row r="998" ht="19.5" customHeight="1">
      <c r="A998" s="1"/>
      <c r="B998" s="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88"/>
      <c r="Q998" s="3"/>
      <c r="R998" s="1"/>
      <c r="S998" s="1"/>
      <c r="T998" s="1"/>
      <c r="U998" s="1"/>
      <c r="V998" s="1"/>
      <c r="W998" s="1"/>
      <c r="X998" s="1"/>
      <c r="Y998" s="1"/>
      <c r="Z998" s="1"/>
    </row>
    <row r="999" ht="19.5" customHeight="1">
      <c r="A999" s="1"/>
      <c r="B999" s="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88"/>
      <c r="Q999" s="3"/>
      <c r="R999" s="1"/>
      <c r="S999" s="1"/>
      <c r="T999" s="1"/>
      <c r="U999" s="1"/>
      <c r="V999" s="1"/>
      <c r="W999" s="1"/>
      <c r="X999" s="1"/>
      <c r="Y999" s="1"/>
      <c r="Z999" s="1"/>
    </row>
    <row r="1000" ht="19.5" customHeight="1">
      <c r="A1000" s="1"/>
      <c r="B1000" s="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88"/>
      <c r="Q1000" s="3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bottom="0.75" footer="0.0" header="0.0" left="0.25" right="0.25" top="0.75"/>
  <pageSetup fitToHeight="0" orientation="landscape"/>
  <headerFooter>
    <oddFooter/>
  </headerFooter>
  <drawing r:id="rId1"/>
  <extLst>
    <ext uri="{05C60535-1F16-4fd2-B633-F4F36F0B64E0}">
      <x14:sparklineGroups>
        <x14:sparklineGroup lineWeight="1.0" displayEmptyCellsAs="gap" rightToLeft="1">
          <x14:colorSeries rgb="FF7F7F7F"/>
          <x14:sparklines>
            <x14:sparkline>
              <xm:f>'ميزانية تسويق عبر قنوات توزيع'!D8:O8</xm:f>
              <xm:sqref>S8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توزيع'!D15:O15</xm:f>
              <xm:sqref>S15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توزيع'!D21:O21</xm:f>
              <xm:sqref>S21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توزيع'!D27:O27</xm:f>
              <xm:sqref>S27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توزيع'!D34:O34</xm:f>
              <xm:sqref>S34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توزيع'!D40:O40</xm:f>
              <xm:sqref>S40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توزيع'!D46:O46</xm:f>
              <xm:sqref>S46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توزيع'!D51:O51</xm:f>
              <xm:sqref>S51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توزيع'!D56:O56</xm:f>
              <xm:sqref>S56</xm:sqref>
            </x14:sparkline>
          </x14:sparklines>
        </x14:sparklineGroup>
        <x14:sparklineGroup lineWeight="1.0" displayEmptyCellsAs="gap" rightToLeft="1">
          <x14:colorSeries rgb="FF7F7F7F"/>
          <x14:sparklines>
            <x14:sparkline>
              <xm:f>'ميزانية تسويق عبر قنوات توزيع'!D58:O58</xm:f>
              <xm:sqref>S58</xm:sqref>
            </x14:sparkline>
          </x14:sparklines>
        </x14:sparklineGroup>
      </x14:sparklineGroups>
    </ext>
  </extLst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TC028020539991</vt:lpwstr>
  </property>
</Properties>
</file>